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76" documentId="13_ncr:1_{F6CB121F-512D-4AA6-A0C1-0FB36C537598}" xr6:coauthVersionLast="47" xr6:coauthVersionMax="47" xr10:uidLastSave="{CD847F63-89FA-4E29-9DEC-FD9B6FC703C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<sst xmlns="http://schemas.openxmlformats.org/spreadsheetml/2006/main" count="178569" uniqueCount="39070">
  <si>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</si>
  <si>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</si>
  <si>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</si>
  <si>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</si>
  <si>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</si>
  <si>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</si>
  <si>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</si>
  <si>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</si>
  <si>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</si>
  <si>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</si>
  <si>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</si>
  <si>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</si>
  <si>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</si>
  <si>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</si>
  <si>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</si>
  <si>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</si>
  <si>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</si>
  <si>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</si>
  <si>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</si>
  <si>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</si>
  <si>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</si>
  <si>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</si>
  <si>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</si>
  <si>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</si>
  <si>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</si>
  <si>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</si>
  <si>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</si>
  <si>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</si>
  <si>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</si>
  <si>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</si>
  <si>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</si>
  <si>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</si>
  <si>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</si>
  <si>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</si>
  <si>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</si>
  <si>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</si>
  <si>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</si>
  <si>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</si>
  <si>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</si>
  <si>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</si>
  <si>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</si>
  <si>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</si>
  <si>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</si>
  <si>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</si>
  <si>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</si>
  <si>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</si>
  <si>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</si>
  <si>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</si>
  <si>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</si>
  <si>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</si>
  <si>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</si>
  <si>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</si>
  <si>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</si>
  <si>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</si>
  <si>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</si>
  <si>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</si>
  <si>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</si>
  <si>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</si>
  <si>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</si>
  <si>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</si>
  <si>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</si>
  <si>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</si>
  <si>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</si>
  <si>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</si>
  <si>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</si>
  <si>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</si>
  <si>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</si>
  <si>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</si>
  <si>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</si>
  <si>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</si>
  <si>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</si>
  <si>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</si>
  <si>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</si>
  <si>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</si>
  <si>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</si>
  <si>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</si>
  <si>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</si>
  <si>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</si>
  <si>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</si>
  <si>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</si>
  <si>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</si>
  <si>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</si>
  <si>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</si>
  <si>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</si>
  <si>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</si>
  <si>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</si>
  <si>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</si>
  <si>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</si>
  <si>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</si>
  <si>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</si>
  <si>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</si>
  <si>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</si>
  <si>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</si>
  <si>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</si>
  <si>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</si>
  <si>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</si>
  <si>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</si>
  <si>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</si>
  <si>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</si>
  <si>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</si>
  <si>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</si>
  <si>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</si>
  <si>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</si>
  <si>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</si>
  <si>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</si>
  <si>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</si>
  <si>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</si>
  <si>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</si>
  <si>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</si>
  <si>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</si>
  <si>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</si>
  <si>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</si>
  <si>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</si>
  <si>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</si>
  <si>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</si>
  <si>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</si>
  <si>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</si>
  <si>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</si>
  <si>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</si>
  <si>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</si>
  <si>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</si>
  <si>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</si>
  <si>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</si>
  <si>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</si>
  <si>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</si>
  <si>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</si>
  <si>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</si>
  <si>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</si>
  <si>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</si>
  <si>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</si>
  <si>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</si>
  <si>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</si>
  <si>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</si>
  <si>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</si>
  <si>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</si>
  <si>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</si>
  <si>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</si>
  <si>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</si>
  <si>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</si>
  <si>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</si>
  <si>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</si>
  <si>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</si>
  <si>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</si>
  <si>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</si>
  <si>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</si>
  <si>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</si>
  <si>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</si>
  <si>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</si>
  <si>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</si>
  <si>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</si>
  <si>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</si>
  <si>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</si>
  <si>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</si>
  <si>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</si>
  <si>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</si>
  <si>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</si>
  <si>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</si>
  <si>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</si>
  <si>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</si>
  <si>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</si>
  <si>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</si>
  <si>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</si>
  <si>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</si>
  <si>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</si>
  <si>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</si>
  <si>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</si>
  <si>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</si>
  <si>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</si>
  <si>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</si>
  <si>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</si>
  <si>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</si>
  <si>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</si>
  <si>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</si>
  <si>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</si>
  <si>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</si>
  <si>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</si>
  <si>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</si>
  <si>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</si>
  <si>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</si>
  <si>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</si>
  <si>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</si>
  <si>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</si>
  <si>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</si>
  <si>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</si>
  <si>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</si>
  <si>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</si>
  <si>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</si>
  <si>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</si>
  <si>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</si>
  <si>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</si>
  <si>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</si>
  <si>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</si>
  <si>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</si>
  <si>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</si>
  <si>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</si>
  <si>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</si>
  <si>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</si>
  <si>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</si>
  <si>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</si>
  <si>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</si>
  <si>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</si>
  <si>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</si>
  <si>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</si>
  <si>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</si>
  <si>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</si>
  <si>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</si>
  <si>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</si>
  <si>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</si>
  <si>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</si>
  <si>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</si>
  <si>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</si>
  <si>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</si>
  <si>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</si>
  <si>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</si>
  <si>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</si>
  <si>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</si>
  <si>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</si>
  <si>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</si>
  <si>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</si>
  <si>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</si>
  <si>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</si>
  <si>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</si>
  <si>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</si>
  <si>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</si>
  <si>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</si>
  <si>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</si>
  <si>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</si>
  <si>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</si>
  <si>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</si>
  <si>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</si>
  <si>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</si>
  <si>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</si>
  <si>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</si>
  <si>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</si>
  <si>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</si>
  <si>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</si>
  <si>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</si>
  <si>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</si>
  <si>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</si>
  <si>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</si>
  <si>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</si>
  <si>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</si>
  <si>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</si>
  <si>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</si>
  <si>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</si>
  <si>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</si>
  <si>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</si>
  <si>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</si>
  <si>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</si>
  <si>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</si>
  <si>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</si>
  <si>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</si>
  <si>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</si>
  <si>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</si>
  <si>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</si>
  <si>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</si>
  <si>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</si>
  <si>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</si>
  <si>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</si>
  <si>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</si>
  <si>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</si>
  <si>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</si>
  <si>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</si>
  <si>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</si>
  <si>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</si>
  <si>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</si>
  <si>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</si>
  <si>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</si>
  <si>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</si>
  <si>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</si>
  <si>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</si>
  <si>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</si>
  <si>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</si>
  <si>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</si>
  <si>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</si>
  <si>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</si>
  <si>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</si>
  <si>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</si>
  <si>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</si>
  <si>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</si>
  <si>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</si>
  <si>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</si>
  <si>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</si>
  <si>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</si>
  <si>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</si>
  <si>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</si>
  <si>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</si>
  <si>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</si>
  <si>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</si>
  <si>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</si>
  <si>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</si>
  <si>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</si>
  <si>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</si>
  <si>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</si>
  <si>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</si>
  <si>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</si>
  <si>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</si>
  <si>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</si>
  <si>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</si>
  <si>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</si>
  <si>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</si>
  <si>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</si>
  <si>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</si>
  <si>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</si>
  <si>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</si>
  <si>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</si>
  <si>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</si>
  <si>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</si>
  <si>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</si>
  <si>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</si>
  <si>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</si>
  <si>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</si>
  <si>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</si>
  <si>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</si>
  <si>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</si>
  <si>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</si>
  <si>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</si>
  <si>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</si>
  <si>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</si>
  <si>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</si>
  <si>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</si>
  <si>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</si>
  <si>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</si>
  <si>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</si>
  <si>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</si>
  <si>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</si>
  <si>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</si>
  <si>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</si>
  <si>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</si>
  <si>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</si>
  <si>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</si>
  <si>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</si>
  <si>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</si>
  <si>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</si>
  <si>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</si>
  <si>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</si>
  <si>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</si>
  <si>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</si>
  <si>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</si>
  <si>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</si>
  <si>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</si>
  <si>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</si>
  <si>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</si>
  <si>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</si>
  <si>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</si>
  <si>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</si>
  <si>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</si>
  <si>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</si>
  <si>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</si>
  <si>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</si>
  <si>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</si>
  <si>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</si>
  <si>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</si>
  <si>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</si>
  <si>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</si>
  <si>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</si>
  <si>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</si>
  <si>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</si>
  <si>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</si>
  <si>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</si>
  <si>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</si>
  <si>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</si>
  <si>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</si>
  <si>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</si>
  <si>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</si>
  <si>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</si>
  <si>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</si>
  <si>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</si>
  <si>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</si>
  <si>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</si>
  <si>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</si>
  <si>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</si>
  <si>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</si>
  <si>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</si>
  <si>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</si>
  <si>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</si>
  <si>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</si>
  <si>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</si>
  <si>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</si>
  <si>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</si>
  <si>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</si>
  <si>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</si>
  <si>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</si>
  <si>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</si>
  <si>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</si>
  <si>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</si>
  <si>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</si>
  <si>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</si>
  <si>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</si>
  <si>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</si>
  <si>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</si>
  <si>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</si>
  <si>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</si>
  <si>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</si>
  <si>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</si>
  <si>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</si>
  <si>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</si>
  <si>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</si>
  <si>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</si>
  <si>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</si>
  <si>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</si>
  <si>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</si>
  <si>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</si>
  <si>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</si>
  <si>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</si>
  <si>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</si>
  <si>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</si>
  <si>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</si>
  <si>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</si>
  <si>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</si>
  <si>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</si>
  <si>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</si>
  <si>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</si>
  <si>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</si>
  <si>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</si>
  <si>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</si>
  <si>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</si>
  <si>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</si>
  <si>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</si>
  <si>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</si>
  <si>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</si>
  <si>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</si>
  <si>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</si>
  <si>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</si>
  <si>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</si>
  <si>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</si>
  <si>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</si>
  <si>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</si>
  <si>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</si>
  <si>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</si>
  <si>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</si>
  <si>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</si>
  <si>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</si>
  <si>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</si>
  <si>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</si>
  <si>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</si>
  <si>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</si>
  <si>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</si>
  <si>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</si>
  <si>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</si>
  <si>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</si>
  <si>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</si>
  <si>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</si>
  <si>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</si>
  <si>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</si>
  <si>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</si>
  <si>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</si>
  <si>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</si>
  <si>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</si>
  <si>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</si>
  <si>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</si>
  <si>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</si>
  <si>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</si>
  <si>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</si>
  <si>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</si>
  <si>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</si>
  <si>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</si>
  <si>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</si>
  <si>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</si>
  <si>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</si>
  <si>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</si>
  <si>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</si>
  <si>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</si>
  <si>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</si>
  <si>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</si>
  <si>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</si>
  <si>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</si>
  <si>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</si>
  <si>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</si>
  <si>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</si>
  <si>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</si>
  <si>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</si>
  <si>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</si>
  <si>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</si>
  <si>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</si>
  <si>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</si>
  <si>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</si>
  <si>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</si>
  <si>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</si>
  <si>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</si>
  <si>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</si>
  <si>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</si>
  <si>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</si>
  <si>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</si>
  <si>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</si>
  <si>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</si>
  <si>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</si>
  <si>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</si>
  <si>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</si>
  <si>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</si>
  <si>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</si>
  <si>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</si>
  <si>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</si>
  <si>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</si>
  <si>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</si>
  <si>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</si>
  <si>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</si>
  <si>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</si>
  <si>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</si>
  <si>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</si>
  <si>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</si>
  <si>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</si>
  <si>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</si>
  <si>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</si>
  <si>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</si>
  <si>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</si>
  <si>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</si>
  <si>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</si>
  <si>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</si>
  <si>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</si>
  <si>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</si>
  <si>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</si>
  <si>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</si>
  <si>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</si>
  <si>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</si>
  <si>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</si>
  <si>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</si>
  <si>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</si>
  <si>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</si>
  <si>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</si>
  <si>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</si>
  <si>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</si>
  <si>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</si>
  <si>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</si>
  <si>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</si>
  <si>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</si>
  <si>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</si>
  <si>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</si>
  <si>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</si>
  <si>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</si>
  <si>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</si>
  <si>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</si>
  <si>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</si>
  <si>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</si>
  <si>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</si>
  <si>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</si>
  <si>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</si>
  <si>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</si>
  <si>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</si>
  <si>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</si>
  <si>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</si>
  <si>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</si>
  <si>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</si>
  <si>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</si>
  <si>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</si>
  <si>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</si>
  <si>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</si>
  <si>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</si>
  <si>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</si>
  <si>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</si>
  <si>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</si>
  <si>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</si>
  <si>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</si>
  <si>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</si>
  <si>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</si>
  <si>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</si>
  <si>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</si>
  <si>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</si>
  <si>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</si>
  <si>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</si>
  <si>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</si>
  <si>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</si>
  <si>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</si>
  <si>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</si>
  <si>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</si>
  <si>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</si>
  <si>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</si>
  <si>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</si>
  <si>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</si>
  <si>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</si>
  <si>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</si>
  <si>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</si>
  <si>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</si>
  <si>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</si>
  <si>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</si>
  <si>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</si>
  <si>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</si>
  <si>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</si>
  <si>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</si>
  <si>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</si>
  <si>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</si>
  <si>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</si>
  <si>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</si>
  <si>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</si>
  <si>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</si>
  <si>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</si>
  <si>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</si>
  <si>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</si>
  <si>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</si>
  <si>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</si>
  <si>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</si>
  <si>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</si>
  <si>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</si>
  <si>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</si>
  <si>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</si>
  <si>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</si>
  <si>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</si>
  <si>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</si>
  <si>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</si>
  <si>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</si>
  <si>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</si>
  <si>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</si>
  <si>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</si>
  <si>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</si>
  <si>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</si>
  <si>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</si>
  <si>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</si>
  <si>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</si>
  <si>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</si>
  <si>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</si>
  <si>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</si>
  <si>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</si>
  <si>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</si>
  <si>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</si>
  <si>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</si>
  <si>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</si>
  <si>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</si>
  <si>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</si>
  <si>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</si>
  <si>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</si>
  <si>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</si>
  <si>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</si>
  <si>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</si>
  <si>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</si>
  <si>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</si>
  <si>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</si>
  <si>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</si>
  <si>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</si>
  <si>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</si>
  <si>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</si>
  <si>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</si>
  <si>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</si>
  <si>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</si>
  <si>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</si>
  <si>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</si>
  <si>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</si>
  <si>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</si>
  <si>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</si>
  <si>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</si>
  <si>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</si>
  <si>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</si>
  <si>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</si>
  <si>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</si>
  <si>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</si>
  <si>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</si>
  <si>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</si>
  <si>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</si>
  <si>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</si>
  <si>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</si>
  <si>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</si>
  <si>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</si>
  <si>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</si>
  <si>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</si>
  <si>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</si>
  <si>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</si>
  <si>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</si>
  <si>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</si>
  <si>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</si>
  <si>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</si>
  <si>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</si>
  <si>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</si>
  <si>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</si>
  <si>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</si>
  <si>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</si>
  <si>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</si>
  <si>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</si>
  <si>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</si>
  <si>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</si>
  <si>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</si>
  <si>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</si>
  <si>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</si>
  <si>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</si>
  <si>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</si>
  <si>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</si>
  <si>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</si>
  <si>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</si>
  <si>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</si>
  <si>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</si>
  <si>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</si>
  <si>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</si>
  <si>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</si>
  <si>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</si>
  <si>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</si>
  <si>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</si>
  <si>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</si>
  <si>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</si>
  <si>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</si>
  <si>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</si>
  <si>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</si>
  <si>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</si>
  <si>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</si>
  <si>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</si>
  <si>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</si>
  <si>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</si>
  <si>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</si>
  <si>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</si>
  <si>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</si>
  <si>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</si>
  <si>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</si>
  <si>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</si>
  <si>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</si>
  <si>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</si>
  <si>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</si>
  <si>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</si>
  <si>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</si>
  <si>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</si>
  <si>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</si>
  <si>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</si>
  <si>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</si>
  <si>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</si>
  <si>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</si>
  <si>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</si>
  <si>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</si>
  <si>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</si>
  <si>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</si>
  <si>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</si>
  <si>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</si>
  <si>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</si>
  <si>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</si>
  <si>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</si>
  <si>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</si>
  <si>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</si>
  <si>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</si>
  <si>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</si>
  <si>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</si>
  <si>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</si>
  <si>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</si>
  <si>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</si>
  <si>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</si>
  <si>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</si>
  <si>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</si>
  <si>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</si>
  <si>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</si>
  <si>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</si>
  <si>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</si>
  <si>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</si>
  <si>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</si>
  <si>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</si>
  <si>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</si>
  <si>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</si>
  <si>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</si>
  <si>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</si>
  <si>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</si>
  <si>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</si>
  <si>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</si>
  <si>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</si>
  <si>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</si>
  <si>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</si>
  <si>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</si>
  <si>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</si>
  <si>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</si>
  <si>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</si>
  <si>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</si>
  <si>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</si>
  <si>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</si>
  <si>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</si>
  <si>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</si>
  <si>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</si>
  <si>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</si>
  <si>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</si>
  <si>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</si>
  <si>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</si>
  <si>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</si>
  <si>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</si>
  <si>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</si>
  <si>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</si>
  <si>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</si>
  <si>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</si>
  <si>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</si>
  <si>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</si>
  <si>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</si>
  <si>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</si>
  <si>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</si>
  <si>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</si>
  <si>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</si>
  <si>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</si>
  <si>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</si>
  <si>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</si>
  <si>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</si>
  <si>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</si>
  <si>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</si>
  <si>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</si>
  <si>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</si>
  <si>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</si>
  <si>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</si>
  <si>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</si>
  <si>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</si>
  <si>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</si>
  <si>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</si>
  <si>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</si>
  <si>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</si>
  <si>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</si>
  <si>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</si>
  <si>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</si>
  <si>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</si>
  <si>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</si>
  <si>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</si>
  <si>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</si>
  <si>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</si>
  <si>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</si>
  <si>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</si>
  <si>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</si>
  <si>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</si>
  <si>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</si>
  <si>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</si>
  <si>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</si>
  <si>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</si>
  <si>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</si>
  <si>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</si>
  <si>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</si>
  <si>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</si>
  <si>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</si>
  <si>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</si>
  <si>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</si>
  <si>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</si>
  <si>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</si>
  <si>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</si>
  <si>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</si>
  <si>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</si>
  <si>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</si>
  <si>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</si>
  <si>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</si>
  <si>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</si>
  <si>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</si>
  <si>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</si>
  <si>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</si>
  <si>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</si>
  <si>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</si>
  <si>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</si>
  <si>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</si>
  <si>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</si>
  <si>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</si>
  <si>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</si>
  <si>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</si>
  <si>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</si>
  <si>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</si>
  <si>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</si>
  <si>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</si>
  <si>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</si>
  <si>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</si>
  <si>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</si>
  <si>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</si>
  <si>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</si>
  <si>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</si>
  <si>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</si>
  <si>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</si>
  <si>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</si>
  <si>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</si>
  <si>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</si>
  <si>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</si>
  <si>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</si>
  <si>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</si>
  <si>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</si>
  <si>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</si>
  <si>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</si>
  <si>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</si>
  <si>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</si>
  <si>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</si>
  <si>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</si>
  <si>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</si>
  <si>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</si>
  <si>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</si>
  <si>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</si>
  <si>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</si>
  <si>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</si>
  <si>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</si>
  <si>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</si>
  <si>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</si>
  <si>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</si>
  <si>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</si>
  <si>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</si>
  <si>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</si>
  <si>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</si>
  <si>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</si>
  <si>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</si>
  <si>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</si>
  <si>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</si>
  <si>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</si>
  <si>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</si>
  <si>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</si>
  <si>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</si>
  <si>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</si>
  <si>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</si>
  <si>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</si>
  <si>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</si>
  <si>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</si>
  <si>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</si>
  <si>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</si>
  <si>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</si>
  <si>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</si>
  <si>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</si>
  <si>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</si>
  <si>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</si>
  <si>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</si>
  <si>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</si>
  <si>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</si>
  <si>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</si>
  <si>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</si>
  <si>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</si>
  <si>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</si>
  <si>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</si>
  <si>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</si>
  <si>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</si>
  <si>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</si>
  <si>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</si>
  <si>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</si>
  <si>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</si>
  <si>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</si>
  <si>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</si>
  <si>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</si>
  <si>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</si>
  <si>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</si>
  <si>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</si>
  <si>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</si>
  <si>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</si>
  <si>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</si>
  <si>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</si>
  <si>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</si>
  <si>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</si>
  <si>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</si>
  <si>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</si>
  <si>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</si>
  <si>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</si>
  <si>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</si>
  <si>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</si>
  <si>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</si>
  <si>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</si>
  <si>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</si>
  <si>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</si>
  <si>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</si>
  <si>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</si>
  <si>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</si>
  <si>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</si>
  <si>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</si>
  <si>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</si>
  <si>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</si>
  <si>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</si>
  <si>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</si>
  <si>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</si>
  <si>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</si>
  <si>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</si>
  <si>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</si>
  <si>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</si>
  <si>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</si>
  <si>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</si>
  <si>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</si>
  <si>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</si>
  <si>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</si>
  <si>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</si>
  <si>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</si>
  <si>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</si>
  <si>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</si>
  <si>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</si>
  <si>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</si>
  <si>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</si>
  <si>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</si>
  <si>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</si>
  <si>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</si>
  <si>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</si>
  <si>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</si>
  <si>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</si>
  <si>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</si>
  <si>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</si>
  <si>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</si>
  <si>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</si>
  <si>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</si>
  <si>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</si>
  <si>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</si>
  <si>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</si>
  <si>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</si>
  <si>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</si>
  <si>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</si>
  <si>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</si>
  <si>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</si>
  <si>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</si>
  <si>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</si>
  <si>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</si>
  <si>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</si>
  <si>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</si>
  <si>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</si>
  <si>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</si>
  <si>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</si>
  <si>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</si>
  <si>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</si>
  <si>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</si>
  <si>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</si>
  <si>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</si>
  <si>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</si>
  <si>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</si>
  <si>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</si>
  <si>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</si>
  <si>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</si>
  <si>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</si>
  <si>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</si>
  <si>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</si>
  <si>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</si>
  <si>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</si>
  <si>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</si>
  <si>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</si>
  <si>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</si>
  <si>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</si>
  <si>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</si>
  <si>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</si>
  <si>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</si>
  <si>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</si>
  <si>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</si>
  <si>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</si>
  <si>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</si>
  <si>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</si>
  <si>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</si>
  <si>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</si>
  <si>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</si>
  <si>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</si>
  <si>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</si>
  <si>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</si>
  <si>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</si>
  <si>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</si>
  <si>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</si>
  <si>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</si>
  <si>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</si>
  <si>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</si>
  <si>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</si>
  <si>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</si>
  <si>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</si>
  <si>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</si>
  <si>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</si>
  <si>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</si>
  <si>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</si>
  <si>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</si>
  <si>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</si>
  <si>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</si>
  <si>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</si>
  <si>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</si>
  <si>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</si>
  <si>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</si>
  <si>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</si>
  <si>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</si>
  <si>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</si>
  <si>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</si>
  <si>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</si>
  <si>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</si>
  <si>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</si>
  <si>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</si>
  <si>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</si>
  <si>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</si>
  <si>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</si>
  <si>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</si>
  <si>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</si>
  <si>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</si>
  <si>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</si>
  <si>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</si>
  <si>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</si>
  <si>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</si>
  <si>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</si>
  <si>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</si>
  <si>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</si>
  <si>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</si>
  <si>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</si>
  <si>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</si>
  <si>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</si>
  <si>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</si>
  <si>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</si>
  <si>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</si>
  <si>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</si>
  <si>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</si>
  <si>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</si>
  <si>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</si>
  <si>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</si>
  <si>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</si>
  <si>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</si>
  <si>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</si>
  <si>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</si>
  <si>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</si>
  <si>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</si>
  <si>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</si>
  <si>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</si>
  <si>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</si>
  <si>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</si>
  <si>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</si>
  <si>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</si>
  <si>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</si>
  <si>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</si>
  <si>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</si>
  <si>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</si>
  <si>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</si>
  <si>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</si>
  <si>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</si>
  <si>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</si>
  <si>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</si>
  <si>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</si>
  <si>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</si>
  <si>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</si>
  <si>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</si>
  <si>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</si>
  <si>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</si>
  <si>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</si>
  <si>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</si>
  <si>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</si>
  <si>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</si>
  <si>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</si>
  <si>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</si>
  <si>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</si>
  <si>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</si>
  <si>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</si>
  <si>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</si>
  <si>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</si>
  <si>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</si>
  <si>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</si>
  <si>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</si>
  <si>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</si>
  <si>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</si>
  <si>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</si>
  <si>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</si>
  <si>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</si>
  <si>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</si>
  <si>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</si>
  <si>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</si>
  <si>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</si>
  <si>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</si>
  <si>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</si>
  <si>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</si>
  <si>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</si>
  <si>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</si>
  <si>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</si>
  <si>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</si>
  <si>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</si>
  <si>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</si>
  <si>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</si>
  <si>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</si>
  <si>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</si>
  <si>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</si>
  <si>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</si>
  <si>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</si>
  <si>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</si>
  <si>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</si>
  <si>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</si>
  <si>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</si>
  <si>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</si>
  <si>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</si>
  <si>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</si>
  <si>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</si>
  <si>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</si>
  <si>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</si>
  <si>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</si>
  <si>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</si>
  <si>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</si>
  <si>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</si>
  <si>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</si>
  <si>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</si>
  <si>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</si>
  <si>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</si>
  <si>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</si>
  <si>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</si>
  <si>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</si>
  <si>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</si>
  <si>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</si>
  <si>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</si>
  <si>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</si>
  <si>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</si>
  <si>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</si>
  <si>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</si>
  <si>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</si>
  <si>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</si>
  <si>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</si>
  <si>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</si>
  <si>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</si>
  <si>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</si>
  <si>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</si>
  <si>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</si>
  <si>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</si>
  <si>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</si>
  <si>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</si>
  <si>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</si>
  <si>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</si>
  <si>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</si>
  <si>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</si>
  <si>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</si>
  <si>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</si>
  <si>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</si>
  <si>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</si>
  <si>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</si>
  <si>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</si>
  <si>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</si>
  <si>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</si>
  <si>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</si>
  <si>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</si>
  <si>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</si>
  <si>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</si>
  <si>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</si>
  <si>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</si>
  <si>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</si>
  <si>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</si>
  <si>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</si>
  <si>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</si>
  <si>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</si>
  <si>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</si>
  <si>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</si>
  <si>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</si>
  <si>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</si>
  <si>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</si>
  <si>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</si>
  <si>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</si>
  <si>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</si>
  <si>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</si>
  <si>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</si>
  <si>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</si>
  <si>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</si>
  <si>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</si>
  <si>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</si>
  <si>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</si>
  <si>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</si>
  <si>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</si>
  <si>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</si>
  <si>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</si>
  <si>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</si>
  <si>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</si>
  <si>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</si>
  <si>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</si>
  <si>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</si>
  <si>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</si>
  <si>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</si>
  <si>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</si>
  <si>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</si>
  <si>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</si>
  <si>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</si>
  <si>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</si>
  <si>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</si>
  <si>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</si>
  <si>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</si>
  <si>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</si>
  <si>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</si>
  <si>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</si>
  <si>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</si>
  <si>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</si>
  <si>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</si>
  <si>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</si>
  <si>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</si>
  <si>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</si>
  <si>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</si>
  <si>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</si>
  <si>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</si>
  <si>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</si>
  <si>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</si>
  <si>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</si>
  <si>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</si>
  <si>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</si>
  <si>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</si>
  <si>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</si>
  <si>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</si>
  <si>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</si>
  <si>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</si>
  <si>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</si>
  <si>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</si>
  <si>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</si>
  <si>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</si>
  <si>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</si>
  <si>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</si>
  <si>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</si>
  <si>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</si>
  <si>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</si>
  <si>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</si>
  <si>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</si>
  <si>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</si>
  <si>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</si>
  <si>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</si>
  <si>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</si>
  <si>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</si>
  <si>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</si>
  <si>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</si>
  <si>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</si>
  <si>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</si>
  <si>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</si>
  <si>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</si>
  <si>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</si>
  <si>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</si>
  <si>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</si>
  <si>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</si>
  <si>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</si>
  <si>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</si>
  <si>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</si>
  <si>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</si>
  <si>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</si>
  <si>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</si>
  <si>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</si>
  <si>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</si>
  <si>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</si>
  <si>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</si>
  <si>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</si>
  <si>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</si>
  <si>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</si>
  <si>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</si>
  <si>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</si>
  <si>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</si>
  <si>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</si>
  <si>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</si>
  <si>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</si>
  <si>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</si>
  <si>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</si>
  <si>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</si>
  <si>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</si>
  <si>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</si>
  <si>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</si>
  <si>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</si>
  <si>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</si>
  <si>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</si>
  <si>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</si>
  <si>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</si>
  <si>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</si>
  <si>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</si>
  <si>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</si>
  <si>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</si>
  <si>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</si>
  <si>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</si>
  <si>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</si>
  <si>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</si>
  <si>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</si>
  <si>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</si>
  <si>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</si>
  <si>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</si>
  <si>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</si>
  <si>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</si>
  <si>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</si>
  <si>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</si>
  <si>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</si>
  <si>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</si>
  <si>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</si>
  <si>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</si>
  <si>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</si>
  <si>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</si>
  <si>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</si>
  <si>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</si>
  <si>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</si>
  <si>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</si>
  <si>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</si>
  <si>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</si>
  <si>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</si>
  <si>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</si>
  <si>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</si>
  <si>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</si>
  <si>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</si>
  <si>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</si>
  <si>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</si>
  <si>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</si>
  <si>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</si>
  <si>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</si>
  <si>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</si>
  <si>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</si>
  <si>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</si>
  <si>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</si>
  <si>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</si>
  <si>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</si>
  <si>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</si>
  <si>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</si>
  <si>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</si>
  <si>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</si>
  <si>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</si>
  <si>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</si>
  <si>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</si>
  <si>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</si>
  <si>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</si>
  <si>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</si>
  <si>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</si>
  <si>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</si>
  <si>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</si>
  <si>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</si>
  <si>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</si>
  <si>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</si>
  <si>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</si>
  <si>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</si>
  <si>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</si>
  <si>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</si>
  <si>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</si>
  <si>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</si>
  <si>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</si>
  <si>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</si>
  <si>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</si>
  <si>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</si>
  <si>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</si>
  <si>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</si>
  <si>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</si>
  <si>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</si>
  <si>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</si>
  <si>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</si>
  <si>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</si>
  <si>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</si>
  <si>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</si>
  <si>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</si>
  <si>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</si>
  <si>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</si>
  <si>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</si>
  <si>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</si>
  <si>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</si>
  <si>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</si>
  <si>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</si>
  <si>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</si>
  <si>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</si>
  <si>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</si>
  <si>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</si>
  <si>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</si>
  <si>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</si>
  <si>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</si>
  <si>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</si>
  <si>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</si>
  <si>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</si>
  <si>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</si>
  <si>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</si>
  <si>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</si>
  <si>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</si>
  <si>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</si>
  <si>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</si>
  <si>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</si>
  <si>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</si>
  <si>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</si>
  <si>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</si>
  <si>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</si>
  <si>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</si>
  <si>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</si>
  <si>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</si>
  <si>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</si>
  <si>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</si>
  <si>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</si>
  <si>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</si>
  <si>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</si>
  <si>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</si>
  <si>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</si>
  <si>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</si>
  <si>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</si>
  <si>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</si>
  <si>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</si>
  <si>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</si>
  <si>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</si>
  <si>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</si>
  <si>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</si>
  <si>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</si>
  <si>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</si>
  <si>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</si>
  <si>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</si>
  <si>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</si>
  <si>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</si>
  <si>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</si>
  <si>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</si>
  <si>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</si>
  <si>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</si>
  <si>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</si>
  <si>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</si>
  <si>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</si>
  <si>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</si>
  <si>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</si>
  <si>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</si>
  <si>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</si>
  <si>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</si>
  <si>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</si>
  <si>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</si>
  <si>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</si>
  <si>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</si>
  <si>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</si>
  <si>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</si>
  <si>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</si>
  <si>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</si>
  <si>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</si>
  <si>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</si>
  <si>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</si>
  <si>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</si>
  <si>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</si>
  <si>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</si>
  <si>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</si>
  <si>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</si>
  <si>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</si>
  <si>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</si>
  <si>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</si>
  <si>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</si>
  <si>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</si>
  <si>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</si>
  <si>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</si>
  <si>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</si>
  <si>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</si>
  <si>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</si>
  <si>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</si>
  <si>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</si>
  <si>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</si>
  <si>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</si>
  <si>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</si>
  <si>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</si>
  <si>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</si>
  <si>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</si>
  <si>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</si>
  <si>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</si>
  <si>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</si>
  <si>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</si>
  <si>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</si>
  <si>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</si>
  <si>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</si>
  <si>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</si>
  <si>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</si>
  <si>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</si>
  <si>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</si>
  <si>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</si>
  <si>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</si>
  <si>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</si>
  <si>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</si>
  <si>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</si>
  <si>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</si>
  <si>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</si>
  <si>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</si>
  <si>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</si>
  <si>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</si>
  <si>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</si>
  <si>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</si>
  <si>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</si>
  <si>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</si>
  <si>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</si>
  <si>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</si>
  <si>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</si>
  <si>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</si>
  <si>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</si>
  <si>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</si>
  <si>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</si>
  <si>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</si>
  <si>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</si>
  <si>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</si>
  <si>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</si>
  <si>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</si>
  <si>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</si>
  <si>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</si>
  <si>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</si>
  <si>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</si>
  <si>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</si>
  <si>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</si>
  <si>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</si>
  <si>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</si>
  <si>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</si>
  <si>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</si>
  <si>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</si>
  <si>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</si>
  <si>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</si>
  <si>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</si>
  <si>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</si>
  <si>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</si>
  <si>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</si>
  <si>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</si>
  <si>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</si>
  <si>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</si>
  <si>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</si>
  <si>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</si>
  <si>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</si>
  <si>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</si>
  <si>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</si>
  <si>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</si>
  <si>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</si>
  <si>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</si>
  <si>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</si>
  <si>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</si>
  <si>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</si>
  <si>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</si>
  <si>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</si>
  <si>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</si>
  <si>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</si>
  <si>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</si>
  <si>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</si>
  <si>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</si>
  <si>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</si>
  <si>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</si>
  <si>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</si>
  <si>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</si>
  <si>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</si>
  <si>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</si>
  <si>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</si>
  <si>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</si>
  <si>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</si>
  <si>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</si>
  <si>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</si>
  <si>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</si>
  <si>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</si>
  <si>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</si>
  <si>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</si>
  <si>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</si>
  <si>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</si>
  <si>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</si>
  <si>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</si>
  <si>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</si>
  <si>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</si>
  <si>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</si>
  <si>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</si>
  <si>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</si>
  <si>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</si>
  <si>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</si>
  <si>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</si>
  <si>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</si>
  <si>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</si>
  <si>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</si>
  <si>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</si>
  <si>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</si>
  <si>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</si>
  <si>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</si>
  <si>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</si>
  <si>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</si>
  <si>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</si>
  <si>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</si>
  <si>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</si>
  <si>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</si>
  <si>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</si>
  <si>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</si>
  <si>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</si>
  <si>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</si>
  <si>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</si>
  <si>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</si>
  <si>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</si>
  <si>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</si>
  <si>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</si>
  <si>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</si>
  <si>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</si>
  <si>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</si>
  <si>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</si>
  <si>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</si>
  <si>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</si>
  <si>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</si>
  <si>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</si>
  <si>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</si>
  <si>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</si>
  <si>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</si>
  <si>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</si>
  <si>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</si>
  <si>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</si>
  <si>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</si>
  <si>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</si>
  <si>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</si>
  <si>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</si>
  <si>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</si>
  <si>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</si>
  <si>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</si>
  <si>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</si>
  <si>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</si>
  <si>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</si>
  <si>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</si>
  <si>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</si>
  <si>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</si>
  <si>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</si>
  <si>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</si>
  <si>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</si>
  <si>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</si>
  <si>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</si>
  <si>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</si>
  <si>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</si>
  <si>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</si>
  <si>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</si>
  <si>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</si>
  <si>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</si>
  <si>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</si>
  <si>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</si>
  <si>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</si>
  <si>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</si>
  <si>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</si>
  <si>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</si>
  <si>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</si>
  <si>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</si>
  <si>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</si>
  <si>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</si>
  <si>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</si>
  <si>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</si>
  <si>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</si>
  <si>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</si>
  <si>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</si>
  <si>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</si>
  <si>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</si>
  <si>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</si>
  <si>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</si>
  <si>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</si>
  <si>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</si>
  <si>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</si>
  <si>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</si>
  <si>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</si>
  <si>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</si>
  <si>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</si>
  <si>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</si>
  <si>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</si>
  <si>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</si>
  <si>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</si>
  <si>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</si>
  <si>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</si>
  <si>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</si>
  <si>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</si>
  <si>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</si>
  <si>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</si>
  <si>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</si>
  <si>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</si>
  <si>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</si>
  <si>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</si>
  <si>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</si>
  <si>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</si>
  <si>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</si>
  <si>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</si>
  <si>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</si>
  <si>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</si>
  <si>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</si>
  <si>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</si>
  <si>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</si>
  <si>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</si>
  <si>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</si>
  <si>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</si>
  <si>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</si>
  <si>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</si>
  <si>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</si>
  <si>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</si>
  <si>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</si>
  <si>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</si>
  <si>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</si>
  <si>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</si>
  <si>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</si>
  <si>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</si>
  <si>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</si>
  <si>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</si>
  <si>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</si>
  <si>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</si>
  <si>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</si>
  <si>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</si>
  <si>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</si>
  <si>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</si>
  <si>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</si>
  <si>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</si>
  <si>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</si>
  <si>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</si>
  <si>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</si>
  <si>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</si>
  <si>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</si>
  <si>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</si>
  <si>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</si>
  <si>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</si>
  <si>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</si>
  <si>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</si>
  <si>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</si>
  <si>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</si>
  <si>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</si>
  <si>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</si>
  <si>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</si>
  <si>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</si>
  <si>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</si>
  <si>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</si>
  <si>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</si>
  <si>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</si>
  <si>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</si>
  <si>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</si>
  <si>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</si>
  <si>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</si>
  <si>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</si>
  <si>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</si>
  <si>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</si>
  <si>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</si>
  <si>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</si>
  <si>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</si>
  <si>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</si>
  <si>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</si>
  <si>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</si>
  <si>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</si>
  <si>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</si>
  <si>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</si>
  <si>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</si>
  <si>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</si>
  <si>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</si>
  <si>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</si>
  <si>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</si>
  <si>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</si>
  <si>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</si>
  <si>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</si>
  <si>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</si>
  <si>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</si>
  <si>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</si>
  <si>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</si>
  <si>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</si>
  <si>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</si>
  <si>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</si>
  <si>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</si>
  <si>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</si>
  <si>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</si>
  <si>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</si>
  <si>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</si>
  <si>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</si>
  <si>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</si>
  <si>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</si>
  <si>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</si>
  <si>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</si>
  <si>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</si>
  <si>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</si>
  <si>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</si>
  <si>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</si>
  <si>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</si>
  <si>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</si>
  <si>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</si>
  <si>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</si>
  <si>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</si>
  <si>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</si>
  <si>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</si>
  <si>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</si>
  <si>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</si>
  <si>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</si>
  <si>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</si>
  <si>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</si>
  <si>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</si>
  <si>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</si>
  <si>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</si>
  <si>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</si>
  <si>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</si>
  <si>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</si>
  <si>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</si>
  <si>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</si>
  <si>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</si>
  <si>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</si>
  <si>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</si>
  <si>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</si>
  <si>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</si>
  <si>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</si>
  <si>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</si>
  <si>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</si>
  <si>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</si>
  <si>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</si>
  <si>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</si>
  <si>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</si>
  <si>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</si>
  <si>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</si>
  <si>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</si>
  <si>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</si>
  <si>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</si>
  <si>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</si>
  <si>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</si>
  <si>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</si>
  <si>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</si>
  <si>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</si>
  <si>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</si>
  <si>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</si>
  <si>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</si>
  <si>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</si>
  <si>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</si>
  <si>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</si>
  <si>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</si>
  <si>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</si>
  <si>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</si>
  <si>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</si>
  <si>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</si>
  <si>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</si>
  <si>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</si>
  <si>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</si>
  <si>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</si>
  <si>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</si>
  <si>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</si>
  <si>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</si>
  <si>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</si>
  <si>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</si>
  <si>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</si>
  <si>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</si>
  <si>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</si>
  <si>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</si>
  <si>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</si>
  <si>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</si>
  <si>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</si>
  <si>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</si>
  <si>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</si>
  <si>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</si>
  <si>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</si>
  <si>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</si>
  <si>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</si>
  <si>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</si>
  <si>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</si>
  <si>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</si>
  <si>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</si>
  <si>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</si>
  <si>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</si>
  <si>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</si>
  <si>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</si>
  <si>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</si>
  <si>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</si>
  <si>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</si>
  <si>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</si>
  <si>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</si>
  <si>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</si>
  <si>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</si>
  <si>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</si>
  <si>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</si>
  <si>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</si>
  <si>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</si>
  <si>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</si>
  <si>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</si>
  <si>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</si>
  <si>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</si>
  <si>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</si>
  <si>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</si>
  <si>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</si>
  <si>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</si>
  <si>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</si>
  <si>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</si>
  <si>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</si>
  <si>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</si>
  <si>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</si>
  <si>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</si>
  <si>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</si>
  <si>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</si>
  <si>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</si>
  <si>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</si>
  <si>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</si>
  <si>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</si>
  <si>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</si>
  <si>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</si>
  <si>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</si>
  <si>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</si>
  <si>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</si>
  <si>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</si>
  <si>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</si>
  <si>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</si>
  <si>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</si>
  <si>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</si>
  <si>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</si>
  <si>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</si>
  <si>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</si>
  <si>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</si>
  <si>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</si>
  <si>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</si>
  <si>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</si>
  <si>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</si>
  <si>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</si>
  <si>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</si>
  <si>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</si>
  <si>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</si>
  <si>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</si>
  <si>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</si>
  <si>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</si>
  <si>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</si>
  <si>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</si>
  <si>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</si>
  <si>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</si>
  <si>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</si>
  <si>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</si>
  <si>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</si>
  <si>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</si>
  <si>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</si>
  <si>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</si>
  <si>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</si>
  <si>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</si>
  <si>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</si>
  <si>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</si>
  <si>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</si>
  <si>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</si>
  <si>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</si>
  <si>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</si>
  <si>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</si>
  <si>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</si>
  <si>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</si>
  <si>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</si>
  <si>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</si>
  <si>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</si>
  <si>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</si>
  <si>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</si>
  <si>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</si>
  <si>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</si>
  <si>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</si>
  <si>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</si>
  <si>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</si>
  <si>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</si>
  <si>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</si>
  <si>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</si>
  <si>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</si>
  <si>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</si>
  <si>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</si>
  <si>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</si>
  <si>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</si>
  <si>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</si>
  <si>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</si>
  <si>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</si>
  <si>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</si>
  <si>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</si>
  <si>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</si>
  <si>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</si>
  <si>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</si>
  <si>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</si>
  <si>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</si>
  <si>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</si>
  <si>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</si>
  <si>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</si>
  <si>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</si>
  <si>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</si>
  <si>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</si>
  <si>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</si>
  <si>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</si>
  <si>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</si>
  <si>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</si>
  <si>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</si>
  <si>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</si>
  <si>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</si>
  <si>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</si>
  <si>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</si>
  <si>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</si>
  <si>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</si>
  <si>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</si>
  <si>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</si>
  <si>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</si>
  <si>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</si>
  <si>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</si>
  <si>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</si>
  <si>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</si>
  <si>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</si>
  <si>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</si>
  <si>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</si>
  <si>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</si>
  <si>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</si>
  <si>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</si>
  <si>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</si>
  <si>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</si>
  <si>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</si>
  <si>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</si>
  <si>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</si>
  <si>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</si>
  <si>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</si>
  <si>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</si>
  <si>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</si>
  <si>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</si>
  <si>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</si>
  <si>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</si>
  <si>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</si>
  <si>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</si>
  <si>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</si>
  <si>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</si>
  <si>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</si>
  <si>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</si>
  <si>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</si>
  <si>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</si>
  <si>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</si>
  <si>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</si>
  <si>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</si>
  <si>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</si>
  <si>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</si>
  <si>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</si>
  <si>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</si>
  <si>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</si>
  <si>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</si>
  <si>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</si>
  <si>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</si>
  <si>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</si>
  <si>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</si>
  <si>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</si>
  <si>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</si>
  <si>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</si>
  <si>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</si>
  <si>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</si>
  <si>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</si>
  <si>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</si>
  <si>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</si>
  <si>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</si>
  <si>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</si>
  <si>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</si>
  <si>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</si>
  <si>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</si>
  <si>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</si>
  <si>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</si>
  <si>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</si>
  <si>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</si>
  <si>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</si>
  <si>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</si>
  <si>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</si>
  <si>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</si>
  <si>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</si>
  <si>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</si>
  <si>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</si>
  <si>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</si>
  <si>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</si>
  <si>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</si>
  <si>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</si>
  <si>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</si>
  <si>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</si>
  <si>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</si>
  <si>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</si>
  <si>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</si>
  <si>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</si>
  <si>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</si>
  <si>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</si>
  <si>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</si>
  <si>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</si>
  <si>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</si>
  <si>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</si>
  <si>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</si>
  <si>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</si>
  <si>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</si>
  <si>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</si>
  <si>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</si>
  <si>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</si>
  <si>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</si>
  <si>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</si>
  <si>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</si>
  <si>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</si>
  <si>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</si>
  <si>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</si>
  <si>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</si>
  <si>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</si>
  <si>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</si>
  <si>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</si>
  <si>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</si>
  <si>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</si>
  <si>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</si>
  <si>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</si>
  <si>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</si>
  <si>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</si>
  <si>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</si>
  <si>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</si>
  <si>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</si>
  <si>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</si>
  <si>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</si>
  <si>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</si>
  <si>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</si>
  <si>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</si>
  <si>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</si>
  <si>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</si>
  <si>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</si>
  <si>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</si>
  <si>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</si>
  <si>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</si>
  <si>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</si>
  <si>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</si>
  <si>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</si>
  <si>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</si>
  <si>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</si>
  <si>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</si>
  <si>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</si>
  <si>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</si>
  <si>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</si>
  <si>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</si>
  <si>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</si>
  <si>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</si>
  <si>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</si>
  <si>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</si>
  <si>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</si>
  <si>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</si>
  <si>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</si>
  <si>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</si>
  <si>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</si>
  <si>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</si>
  <si>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</si>
  <si>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</si>
  <si>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</si>
  <si>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</si>
  <si>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</si>
  <si>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</si>
  <si>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</si>
  <si>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</si>
  <si>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</si>
  <si>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</si>
  <si>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</si>
  <si>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</si>
  <si>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</si>
  <si>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</si>
  <si>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</si>
  <si>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</si>
  <si>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</si>
  <si>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</si>
  <si>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</si>
  <si>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</si>
  <si>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</si>
  <si>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</si>
  <si>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</si>
  <si>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</si>
  <si>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</si>
  <si>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</si>
  <si>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</si>
  <si>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</si>
  <si>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</si>
  <si>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</si>
  <si>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</si>
  <si>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</si>
  <si>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</si>
  <si>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</si>
  <si>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</si>
  <si>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</si>
  <si>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</si>
  <si>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</si>
  <si>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</si>
  <si>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</si>
  <si>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</si>
  <si>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</si>
  <si>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</si>
  <si>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</si>
  <si>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</si>
  <si>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</si>
  <si>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</si>
  <si>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</si>
  <si>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</si>
  <si>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</si>
  <si>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</si>
  <si>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</si>
  <si>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</si>
  <si>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</si>
  <si>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</si>
  <si>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</si>
  <si>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</si>
  <si>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</si>
  <si>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</si>
  <si>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</si>
  <si>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</si>
  <si>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</si>
  <si>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</si>
  <si>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</si>
  <si>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</si>
  <si>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</si>
  <si>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</si>
  <si>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</si>
  <si>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</si>
  <si>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</si>
  <si>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</si>
  <si>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</si>
  <si>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</si>
  <si>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</si>
  <si>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</si>
  <si>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</si>
  <si>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</si>
  <si>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</si>
  <si>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</si>
  <si>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</si>
  <si>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</si>
  <si>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</si>
  <si>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</si>
  <si>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</si>
  <si>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</si>
  <si>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</si>
  <si>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</si>
  <si>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</si>
  <si>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</si>
  <si>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</si>
  <si>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</si>
  <si>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</si>
  <si>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</si>
  <si>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</si>
  <si>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</si>
  <si>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</si>
  <si>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</si>
  <si>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</si>
  <si>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</si>
  <si>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</si>
  <si>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</si>
  <si>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</si>
  <si>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</si>
  <si>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</si>
  <si>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</si>
  <si>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</si>
  <si>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</si>
  <si>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</si>
  <si>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</si>
  <si>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</si>
  <si>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</si>
  <si>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</si>
  <si>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</si>
  <si>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</si>
  <si>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</si>
  <si>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</si>
  <si>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</si>
  <si>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</si>
  <si>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</si>
  <si>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</si>
  <si>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</si>
  <si>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</si>
  <si>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</si>
  <si>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</si>
  <si>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</si>
  <si>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</si>
  <si>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</si>
  <si>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</si>
  <si>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</si>
  <si>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</si>
  <si>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</si>
  <si>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</si>
  <si>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</si>
  <si>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</si>
  <si>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</si>
  <si>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</si>
  <si>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</si>
  <si>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</si>
  <si>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</si>
  <si>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</si>
  <si>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</si>
  <si>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</si>
  <si>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</si>
  <si>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</si>
  <si>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</si>
  <si>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</si>
  <si>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</si>
  <si>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</si>
  <si>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</si>
  <si>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</si>
  <si>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</si>
  <si>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</si>
  <si>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</si>
  <si>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</si>
  <si>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</si>
  <si>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</si>
  <si>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</si>
  <si>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</si>
  <si>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</si>
  <si>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</si>
  <si>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</si>
  <si>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</si>
  <si>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</si>
  <si>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</si>
  <si>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</si>
  <si>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</si>
  <si>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</si>
  <si>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</si>
  <si>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</si>
  <si>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</si>
  <si>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</si>
  <si>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</si>
  <si>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</si>
  <si>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</si>
  <si>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</si>
  <si>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</si>
  <si>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</si>
  <si>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</si>
  <si>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</si>
  <si>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</si>
  <si>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</si>
  <si>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</si>
  <si>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</si>
  <si>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</si>
  <si>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</si>
  <si>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</si>
  <si>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</si>
  <si>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</si>
  <si>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</si>
  <si>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</si>
  <si>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</si>
  <si>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</si>
  <si>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</si>
  <si>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</si>
  <si>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</si>
  <si>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</si>
  <si>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</si>
  <si>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</si>
  <si>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</si>
  <si>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</si>
  <si>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</si>
  <si>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</si>
  <si>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</si>
  <si>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</si>
  <si>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</si>
  <si>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</si>
  <si>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</si>
  <si>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</si>
  <si>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</si>
  <si>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</si>
  <si>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</si>
  <si>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</si>
  <si>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</si>
  <si>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</si>
  <si>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</si>
  <si>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</si>
  <si>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</si>
  <si>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</si>
  <si>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</si>
  <si>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</si>
  <si>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</si>
  <si>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</si>
  <si>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</si>
  <si>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</si>
  <si>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</si>
  <si>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</si>
  <si>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</si>
  <si>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</si>
  <si>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</si>
  <si>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</si>
  <si>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</si>
  <si>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</si>
  <si>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</si>
  <si>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</si>
  <si>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</si>
  <si>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</si>
  <si>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</si>
  <si>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</si>
  <si>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</si>
  <si>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</si>
  <si>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</si>
  <si>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</si>
  <si>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</si>
  <si>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</si>
  <si>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</si>
  <si>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</si>
  <si>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</si>
  <si>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</si>
  <si>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</si>
  <si>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</si>
  <si>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</si>
  <si>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</si>
  <si>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</si>
  <si>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</si>
  <si>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</si>
  <si>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</si>
  <si>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</si>
  <si>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</si>
  <si>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</si>
  <si>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</si>
  <si>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</si>
  <si>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</si>
  <si>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</si>
  <si>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</si>
  <si>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</si>
  <si>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</si>
  <si>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</si>
  <si>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</si>
  <si>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</si>
  <si>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</si>
  <si>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</si>
  <si>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</si>
  <si>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</si>
  <si>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</si>
  <si>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</si>
  <si>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</si>
  <si>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</si>
  <si>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</si>
  <si>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</si>
  <si>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</si>
  <si>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</si>
  <si>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</si>
  <si>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</si>
  <si>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</si>
  <si>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</si>
  <si>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</si>
  <si>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</si>
  <si>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</si>
  <si>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</si>
  <si>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</si>
  <si>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</si>
  <si>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</si>
  <si>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</si>
  <si>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</si>
  <si>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</si>
  <si>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</si>
  <si>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</si>
  <si>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</si>
  <si>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</si>
  <si>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</si>
  <si>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</si>
  <si>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</si>
  <si>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</si>
  <si>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</si>
  <si>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</si>
  <si>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</si>
  <si>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</si>
  <si>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</si>
  <si>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</si>
  <si>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</si>
  <si>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</si>
  <si>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</si>
  <si>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</si>
  <si>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</si>
  <si>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</si>
  <si>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</si>
  <si>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</si>
  <si>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</si>
  <si>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</si>
  <si>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</si>
  <si>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</si>
  <si>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</si>
  <si>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</si>
  <si>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</si>
  <si>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</si>
  <si>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</si>
  <si>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</si>
  <si>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</si>
  <si>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</si>
  <si>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</si>
  <si>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</si>
  <si>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</si>
  <si>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</si>
  <si>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</si>
  <si>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</si>
  <si>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</si>
  <si>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</si>
  <si>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</si>
  <si>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</si>
  <si>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</si>
  <si>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</si>
  <si>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</si>
  <si>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</si>
  <si>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</si>
  <si>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</si>
  <si>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</si>
  <si>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</si>
  <si>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</si>
  <si>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</si>
  <si>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</si>
  <si>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</si>
  <si>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</si>
  <si>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</si>
  <si>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</si>
  <si>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</si>
  <si>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</si>
  <si>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</si>
  <si>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</si>
  <si>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</si>
  <si>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</si>
  <si>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</si>
  <si>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</si>
  <si>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</si>
  <si>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</si>
  <si>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</si>
  <si>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</si>
  <si>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</si>
  <si>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</si>
  <si>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</si>
  <si>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</si>
  <si>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</si>
  <si>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</si>
  <si>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</si>
  <si>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</si>
  <si>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</si>
  <si>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</si>
  <si>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</si>
  <si>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</si>
  <si>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</si>
  <si>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</si>
  <si>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</si>
  <si>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</si>
  <si>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</si>
  <si>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</si>
  <si>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</si>
  <si>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</si>
  <si>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</si>
  <si>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</si>
  <si>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</si>
  <si>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</si>
  <si>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</si>
  <si>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</si>
  <si>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</si>
  <si>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</si>
  <si>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</si>
  <si>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</si>
  <si>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</si>
  <si>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</si>
  <si>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</si>
  <si>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</si>
  <si>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</si>
  <si>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</si>
  <si>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</si>
  <si>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</si>
  <si>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</si>
  <si>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</si>
  <si>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</si>
  <si>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</si>
  <si>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</si>
  <si>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</si>
  <si>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</si>
  <si>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</si>
  <si>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</si>
  <si>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</si>
  <si>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</si>
  <si>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</si>
  <si>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</si>
  <si>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</si>
  <si>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</si>
  <si>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</si>
  <si>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</si>
  <si>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</si>
  <si>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</si>
  <si>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</si>
  <si>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</si>
  <si>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</si>
  <si>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</si>
  <si>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</si>
  <si>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</si>
  <si>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</si>
  <si>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</si>
  <si>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</si>
  <si>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</si>
  <si>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</si>
  <si>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</si>
  <si>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</si>
  <si>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</si>
  <si>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</si>
  <si>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</si>
  <si>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</si>
  <si>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</si>
  <si>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</si>
  <si>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</si>
  <si>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</si>
  <si>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</si>
  <si>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</si>
  <si>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</si>
  <si>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</si>
  <si>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</si>
  <si>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</si>
  <si>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</si>
  <si>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</si>
  <si>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</si>
  <si>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</si>
  <si>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</si>
  <si>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</si>
  <si>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</si>
  <si>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</si>
  <si>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</si>
  <si>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</si>
  <si>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</si>
  <si>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</si>
  <si>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</si>
  <si>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</si>
  <si>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</si>
  <si>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</si>
  <si>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</si>
  <si>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</si>
  <si>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</si>
  <si>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</si>
  <si>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</si>
  <si>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</si>
  <si>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</si>
  <si>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</si>
  <si>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</si>
  <si>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</si>
  <si>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</si>
  <si>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</si>
  <si>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</si>
  <si>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</si>
  <si>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</si>
  <si>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</si>
  <si>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</si>
  <si>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</si>
  <si>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</si>
  <si>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</si>
  <si>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</si>
  <si>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</si>
  <si>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</si>
  <si>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</si>
  <si>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</si>
  <si>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</si>
  <si>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</si>
  <si>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</si>
  <si>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</si>
  <si>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</si>
  <si>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</si>
  <si>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</si>
  <si>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</si>
  <si>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</si>
  <si>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</si>
  <si>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</si>
  <si>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</si>
  <si>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</si>
  <si>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</si>
  <si>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</si>
  <si>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</si>
  <si>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</si>
  <si>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</si>
  <si>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</si>
  <si>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</si>
  <si>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</si>
  <si>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</si>
  <si>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</si>
  <si>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</si>
  <si>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</si>
  <si>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</si>
  <si>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</si>
  <si>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</si>
  <si>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</si>
  <si>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</si>
  <si>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</si>
  <si>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</si>
  <si>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</si>
  <si>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</si>
  <si>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</si>
  <si>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</si>
  <si>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</si>
  <si>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</si>
  <si>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</si>
  <si>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</si>
  <si>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</si>
  <si>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</si>
  <si>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</si>
  <si>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</si>
  <si>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</si>
  <si>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</si>
  <si>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</si>
  <si>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</si>
  <si>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</si>
  <si>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</si>
  <si>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</si>
  <si>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</si>
  <si>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</si>
  <si>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</si>
  <si>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</si>
  <si>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</si>
  <si>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</si>
  <si>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</si>
  <si>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</si>
  <si>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</si>
  <si>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</si>
  <si>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</si>
  <si>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</si>
  <si>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</si>
  <si>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</si>
  <si>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</si>
  <si>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</si>
  <si>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</si>
  <si>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</si>
  <si>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</si>
  <si>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</si>
  <si>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</si>
  <si>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</si>
  <si>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</si>
  <si>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</si>
  <si>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</si>
  <si>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</si>
  <si>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</si>
  <si>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</si>
  <si>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</si>
  <si>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</si>
  <si>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</si>
  <si>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</si>
  <si>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</si>
  <si>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</si>
  <si>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</si>
  <si>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</si>
  <si>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</si>
  <si>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</si>
  <si>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</si>
  <si>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</si>
  <si>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</si>
  <si>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</si>
  <si>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</si>
  <si>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</si>
  <si>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</si>
  <si>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</si>
  <si>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</si>
  <si>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</si>
  <si>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</si>
  <si>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</si>
  <si>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</si>
  <si>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</si>
  <si>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</si>
  <si>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</si>
  <si>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</si>
  <si>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</si>
  <si>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</si>
  <si>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</si>
  <si>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</si>
  <si>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</si>
  <si>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</si>
  <si>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</si>
  <si>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</si>
  <si>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</si>
  <si>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</si>
  <si>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</si>
  <si>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</si>
  <si>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</si>
  <si>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</si>
  <si>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</si>
  <si>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</si>
  <si>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</si>
  <si>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</si>
  <si>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</si>
  <si>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</si>
  <si>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</si>
  <si>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</si>
  <si>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</si>
  <si>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</si>
  <si>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</si>
  <si>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</si>
  <si>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</si>
  <si>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</si>
  <si>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</si>
  <si>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</si>
  <si>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</si>
  <si>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</si>
  <si>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</si>
  <si>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</si>
  <si>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</si>
  <si>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</si>
  <si>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</si>
  <si>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</si>
  <si>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</si>
  <si>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</si>
  <si>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</si>
  <si>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</si>
  <si>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</si>
  <si>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</si>
  <si>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</si>
  <si>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</si>
  <si>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</si>
  <si>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</si>
  <si>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</si>
  <si>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</si>
  <si>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</si>
  <si>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</si>
  <si>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</si>
  <si>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</si>
  <si>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</si>
  <si>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</si>
  <si>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</si>
  <si>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</si>
  <si>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</si>
  <si>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</si>
  <si>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</si>
  <si>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</si>
  <si>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</si>
  <si>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</si>
  <si>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</si>
  <si>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</si>
  <si>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</si>
  <si>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</si>
  <si>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</si>
  <si>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</si>
  <si>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</si>
  <si>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</si>
  <si>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</si>
  <si>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</si>
  <si>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</si>
  <si>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</si>
  <si>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</si>
  <si>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</si>
  <si>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</si>
  <si>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</si>
  <si>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</si>
  <si>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</si>
  <si>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</si>
  <si>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</si>
  <si>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</si>
  <si>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</si>
  <si>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</si>
  <si>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</si>
  <si>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</si>
  <si>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</si>
  <si>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</si>
  <si>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</si>
  <si>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</si>
  <si>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</si>
  <si>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</si>
  <si>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</si>
  <si>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</si>
  <si>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</si>
  <si>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</si>
  <si>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</si>
  <si>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</si>
  <si>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</si>
  <si>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</si>
  <si>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</si>
  <si>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</si>
  <si>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</si>
  <si>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</si>
  <si>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</si>
  <si>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</si>
  <si>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</si>
  <si>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</si>
  <si>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</si>
  <si>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</si>
  <si>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</si>
  <si>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</si>
  <si>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</si>
  <si>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</si>
  <si>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</si>
  <si>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</si>
  <si>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</si>
  <si>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</si>
  <si>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</si>
  <si>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</si>
  <si>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</si>
  <si>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</si>
  <si>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</si>
  <si>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</si>
  <si>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</si>
  <si>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</si>
  <si>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</si>
  <si>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</si>
  <si>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</si>
  <si>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</si>
  <si>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</si>
  <si>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</si>
  <si>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</si>
  <si>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</si>
  <si>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</si>
  <si>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</si>
  <si>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</si>
  <si>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</si>
  <si>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</si>
  <si>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</si>
  <si>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</si>
  <si>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</si>
  <si>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</si>
  <si>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</si>
  <si>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</si>
  <si>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</si>
  <si>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</si>
  <si>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</si>
  <si>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</si>
  <si>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</si>
  <si>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</si>
  <si>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</si>
  <si>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</si>
  <si>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</si>
  <si>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</si>
  <si>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</si>
  <si>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</si>
  <si>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</si>
  <si>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</si>
  <si>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</si>
  <si>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</si>
  <si>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</si>
  <si>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</si>
  <si>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</si>
  <si>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</si>
  <si>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</si>
  <si>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</si>
  <si>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</si>
  <si>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</si>
  <si>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</si>
  <si>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</si>
  <si>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</si>
  <si>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</si>
  <si>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</si>
  <si>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</si>
  <si>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</si>
  <si>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</si>
  <si>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</si>
  <si>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</si>
  <si>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</si>
  <si>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</si>
  <si>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</si>
  <si>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</si>
  <si>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</si>
  <si>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</si>
  <si>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</si>
  <si>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</si>
  <si>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</si>
  <si>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</si>
  <si>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</si>
  <si>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</si>
  <si>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</si>
  <si>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</si>
  <si>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</si>
  <si>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</si>
  <si>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</si>
  <si>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</si>
  <si>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</si>
  <si>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</si>
  <si>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</si>
  <si>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</si>
  <si>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</si>
  <si>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</si>
  <si>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</si>
  <si>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</si>
  <si>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</si>
  <si>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</si>
  <si>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</si>
  <si>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</si>
  <si>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</si>
  <si>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</si>
  <si>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</si>
  <si>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</si>
  <si>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</si>
  <si>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</si>
  <si>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</si>
  <si>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</si>
  <si>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</si>
  <si>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</si>
  <si>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</si>
  <si>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</si>
  <si>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</si>
  <si>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</si>
  <si>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</si>
  <si>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</si>
  <si>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</si>
  <si>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</si>
  <si>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</si>
  <si>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</si>
  <si>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</si>
  <si>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</si>
  <si>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</si>
  <si>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</si>
  <si>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</si>
  <si>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</si>
  <si>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</si>
  <si>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</si>
  <si>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</si>
  <si>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</si>
  <si>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</si>
  <si>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</si>
  <si>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</si>
  <si>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</si>
  <si>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</si>
  <si>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</si>
  <si>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</si>
  <si>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</si>
  <si>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</si>
  <si>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</si>
  <si>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</si>
  <si>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</si>
  <si>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</si>
  <si>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</si>
  <si>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</si>
  <si>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</si>
  <si>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</si>
  <si>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</si>
  <si>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</si>
  <si>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</si>
  <si>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</si>
  <si>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</si>
  <si>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</si>
  <si>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</si>
  <si>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</si>
  <si>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</si>
  <si>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</si>
  <si>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</si>
  <si>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</si>
  <si>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</si>
  <si>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</si>
  <si>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</si>
  <si>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</si>
  <si>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</si>
  <si>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</si>
  <si>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</si>
  <si>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</si>
  <si>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</si>
  <si>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</si>
  <si>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</si>
  <si>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</si>
  <si>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</si>
  <si>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</si>
  <si>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</si>
  <si>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</si>
  <si>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</si>
  <si>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</si>
  <si>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</si>
  <si>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</si>
  <si>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</si>
  <si>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</si>
  <si>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</si>
  <si>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</si>
  <si>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</si>
  <si>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</si>
  <si>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</si>
  <si>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</si>
  <si>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</si>
  <si>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</si>
  <si>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</si>
  <si>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</si>
  <si>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</si>
  <si>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</si>
  <si>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</si>
  <si>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</si>
  <si>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</si>
  <si>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</si>
  <si>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</si>
  <si>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</si>
  <si>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</si>
  <si>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</si>
  <si>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</si>
  <si>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</si>
  <si>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</si>
  <si>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</si>
  <si>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</si>
  <si>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</si>
  <si>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</si>
  <si>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</si>
  <si>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</si>
  <si>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</si>
  <si>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</si>
  <si>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</si>
  <si>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</si>
  <si>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</si>
  <si>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</si>
  <si>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</si>
  <si>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</si>
  <si>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</si>
  <si>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</si>
  <si>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</si>
  <si>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</si>
  <si>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</si>
  <si>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</si>
  <si>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</si>
  <si>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</si>
  <si>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</si>
  <si>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</si>
  <si>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</si>
  <si>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</si>
  <si>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</si>
  <si>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</si>
  <si>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</si>
  <si>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</si>
  <si>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</si>
  <si>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</si>
  <si>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</si>
  <si>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</si>
  <si>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</si>
  <si>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</si>
  <si>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</si>
  <si>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</si>
  <si>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</si>
  <si>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</si>
  <si>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</si>
  <si>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</si>
  <si>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</si>
  <si>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</si>
  <si>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</si>
  <si>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</si>
  <si>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</si>
  <si>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</si>
  <si>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</si>
  <si>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</si>
  <si>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</si>
  <si>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</si>
  <si>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</si>
  <si>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</si>
  <si>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</si>
  <si>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</si>
  <si>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</si>
  <si>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</si>
  <si>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</si>
  <si>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</si>
  <si>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</si>
  <si>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</si>
  <si>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</si>
  <si>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</si>
  <si>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</si>
  <si>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</si>
  <si>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</si>
  <si>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</si>
  <si>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</si>
  <si>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</si>
  <si>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</si>
  <si>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</si>
  <si>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</si>
  <si>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</si>
  <si>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</si>
  <si>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</si>
  <si>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</si>
  <si>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</si>
  <si>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</si>
  <si>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</si>
  <si>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</si>
  <si>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</si>
  <si>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</si>
  <si>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</si>
  <si>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</si>
  <si>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</si>
  <si>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</si>
  <si>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</si>
  <si>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</si>
  <si>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</si>
  <si>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</si>
  <si>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</si>
  <si>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</si>
  <si>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</si>
  <si>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</si>
  <si>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</si>
  <si>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</si>
  <si>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</si>
  <si>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</si>
  <si>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</si>
  <si>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</si>
  <si>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</si>
  <si>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</si>
  <si>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</si>
  <si>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</si>
  <si>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</si>
  <si>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</si>
  <si>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</si>
  <si>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</si>
  <si>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</si>
  <si>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</si>
  <si>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</si>
  <si>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</si>
  <si>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</si>
  <si>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</si>
  <si>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</si>
  <si>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</si>
  <si>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</si>
  <si>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</si>
  <si>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</si>
  <si>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</si>
  <si>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</si>
  <si>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</si>
  <si>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</si>
  <si>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</si>
  <si>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</si>
  <si>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</si>
  <si>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</si>
  <si>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</si>
  <si>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</si>
  <si>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</si>
  <si>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</si>
  <si>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</si>
  <si>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</si>
  <si>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</si>
  <si>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</si>
  <si>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</si>
  <si>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</si>
  <si>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</si>
  <si>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</si>
  <si>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</si>
  <si>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</si>
  <si>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</si>
  <si>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</si>
  <si>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</si>
  <si>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</si>
  <si>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</si>
  <si>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</si>
  <si>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</si>
  <si>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</si>
  <si>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</si>
  <si>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</si>
  <si>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</si>
  <si>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</si>
  <si>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</si>
  <si>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</si>
  <si>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</si>
  <si>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</si>
  <si>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</si>
  <si>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</si>
  <si>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</si>
  <si>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</si>
  <si>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</si>
  <si>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</si>
  <si>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</si>
  <si>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</si>
  <si>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</si>
  <si>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</si>
  <si>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</si>
  <si>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</si>
  <si>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</si>
  <si>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</si>
  <si>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</si>
  <si>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</si>
  <si>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</si>
  <si>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</si>
  <si>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</si>
  <si>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</si>
  <si>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</si>
  <si>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</si>
  <si>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</si>
  <si>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</si>
  <si>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</si>
  <si>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</si>
  <si>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</si>
  <si>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</si>
  <si>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</si>
  <si>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</si>
  <si>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</si>
  <si>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</si>
  <si>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</si>
  <si>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</si>
  <si>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</si>
  <si>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</si>
  <si>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</si>
  <si>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</si>
  <si>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</si>
  <si>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</si>
  <si>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</si>
  <si>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</si>
  <si>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</si>
  <si>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</si>
  <si>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</si>
  <si>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</si>
  <si>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</si>
  <si>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</si>
  <si>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</si>
  <si>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</si>
  <si>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</si>
  <si>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</si>
  <si>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</si>
  <si>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</si>
  <si>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</si>
  <si>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</si>
  <si>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</si>
  <si>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</si>
  <si>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</si>
  <si>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</si>
  <si>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</si>
  <si>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</si>
  <si>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</si>
  <si>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</si>
  <si>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</si>
  <si>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</si>
  <si>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</si>
  <si>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</si>
  <si>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</si>
  <si>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</si>
  <si>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</si>
  <si>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</si>
  <si>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</si>
  <si>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</si>
  <si>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</si>
  <si>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</si>
  <si>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</si>
  <si>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</si>
  <si>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</si>
  <si>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</si>
  <si>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</si>
  <si>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</si>
  <si>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</si>
  <si>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</si>
  <si>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</si>
  <si>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</si>
  <si>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</si>
  <si>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</si>
  <si>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</si>
  <si>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</si>
  <si>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</si>
  <si>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</si>
  <si>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</si>
  <si>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</si>
  <si>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</si>
  <si>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</si>
  <si>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</si>
  <si>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</si>
  <si>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</si>
  <si>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</si>
  <si>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</si>
  <si>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</si>
  <si>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</si>
  <si>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</si>
  <si>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</si>
  <si>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</si>
  <si>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</si>
  <si>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</si>
  <si>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</si>
  <si>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</si>
  <si>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</si>
  <si>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</si>
  <si>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</si>
  <si>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</si>
  <si>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</si>
  <si>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</si>
  <si>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</si>
  <si>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</si>
  <si>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</si>
  <si>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</si>
  <si>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</si>
  <si>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</si>
  <si>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</si>
  <si>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</si>
  <si>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</si>
  <si>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</si>
  <si>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</si>
  <si>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</si>
  <si>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</si>
  <si>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</si>
  <si>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</si>
  <si>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</si>
  <si>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</si>
  <si>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</si>
  <si>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</si>
  <si>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</si>
  <si>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</si>
  <si>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</si>
  <si>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</si>
  <si>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</si>
  <si>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</si>
  <si>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</si>
  <si>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</si>
  <si>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</si>
  <si>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</si>
  <si>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</si>
  <si>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</si>
  <si>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</si>
  <si>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</si>
  <si>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</si>
  <si>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</si>
  <si>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</si>
  <si>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</si>
  <si>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</si>
  <si>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</si>
  <si>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</si>
  <si>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</si>
  <si>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</si>
  <si>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</si>
  <si>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</si>
  <si>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</si>
  <si>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</si>
  <si>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</si>
  <si>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</si>
  <si>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</si>
  <si>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</si>
  <si>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</si>
  <si>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</si>
  <si>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</si>
  <si>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</si>
  <si>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</si>
  <si>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</si>
  <si>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</si>
  <si>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</si>
  <si>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</si>
  <si>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</si>
  <si>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</si>
  <si>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</si>
  <si>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</si>
  <si>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</si>
  <si>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</si>
  <si>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</si>
  <si>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</si>
  <si>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</si>
  <si>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</si>
  <si>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</si>
  <si>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</si>
  <si>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</si>
  <si>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</si>
  <si>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</si>
  <si>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</si>
  <si>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</si>
  <si>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</si>
  <si>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</si>
  <si>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</si>
  <si>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</si>
  <si>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</si>
  <si>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</si>
  <si>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</si>
  <si>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</si>
  <si>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</si>
  <si>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</si>
  <si>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</si>
  <si>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</si>
  <si>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</si>
  <si>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</si>
  <si>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</si>
  <si>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</si>
  <si>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</si>
  <si>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</si>
  <si>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</si>
  <si>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</si>
  <si>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</si>
  <si>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</si>
  <si>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</si>
  <si>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</si>
  <si>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</si>
  <si>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</si>
  <si>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</si>
  <si>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</si>
  <si>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</si>
  <si>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</si>
  <si>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</si>
  <si>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</si>
  <si>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</si>
  <si>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</si>
  <si>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</si>
  <si>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</si>
  <si>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</si>
  <si>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</si>
  <si>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</si>
  <si>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</si>
  <si>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</si>
  <si>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</si>
  <si>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</si>
  <si>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</si>
  <si>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</si>
  <si>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</si>
  <si>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</si>
  <si>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</si>
  <si>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</si>
  <si>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</si>
  <si>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</si>
  <si>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</si>
  <si>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</si>
  <si>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</si>
  <si>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</si>
  <si>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</si>
  <si>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</si>
  <si>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</si>
  <si>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</si>
  <si>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</si>
  <si>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</si>
  <si>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</si>
  <si>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</si>
  <si>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</si>
  <si>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</si>
  <si>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</si>
  <si>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</si>
  <si>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</si>
  <si>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</si>
  <si>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</si>
  <si>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</si>
  <si>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</si>
  <si>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</si>
  <si>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</si>
  <si>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</si>
  <si>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</si>
  <si>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</si>
  <si>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</si>
  <si>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</si>
  <si>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</si>
  <si>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</si>
  <si>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</si>
  <si>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</si>
  <si>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</si>
  <si>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</si>
  <si>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</si>
  <si>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</si>
  <si>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</si>
  <si>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</si>
  <si>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</si>
  <si>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</si>
  <si>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</si>
  <si>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</si>
  <si>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</si>
  <si>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</si>
  <si>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</si>
  <si>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</si>
  <si>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</si>
  <si>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</si>
  <si>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</si>
  <si>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</si>
  <si>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</si>
  <si>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</si>
  <si>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</si>
  <si>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</si>
  <si>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</si>
  <si>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</si>
  <si>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</si>
  <si>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</si>
  <si>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</si>
  <si>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</si>
  <si>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</si>
  <si>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</si>
  <si>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</si>
  <si>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</si>
  <si>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</si>
  <si>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</si>
  <si>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</si>
  <si>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</si>
  <si>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</si>
  <si>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</si>
  <si>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</si>
  <si>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</si>
  <si>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</si>
  <si>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</si>
  <si>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</si>
  <si>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</si>
  <si>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</si>
  <si>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</si>
  <si>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</si>
  <si>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</si>
  <si>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</si>
  <si>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</si>
  <si>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</si>
  <si>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</si>
  <si>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</si>
  <si>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</si>
  <si>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</si>
  <si>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</si>
  <si>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</si>
  <si>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</si>
  <si>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</si>
  <si>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</si>
  <si>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</si>
  <si>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</si>
  <si>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</si>
  <si>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</si>
  <si>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</si>
  <si>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</si>
  <si>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</si>
  <si>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</si>
  <si>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</si>
  <si>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</si>
  <si>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</si>
  <si>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</si>
  <si>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</si>
  <si>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</si>
  <si>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</si>
  <si>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</si>
  <si>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</si>
  <si>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</si>
  <si>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</si>
  <si>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</si>
  <si>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</si>
  <si>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</si>
  <si>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</si>
  <si>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</si>
  <si>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</si>
  <si>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</si>
  <si>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</si>
  <si>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</si>
  <si>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</si>
  <si>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</si>
  <si>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</si>
  <si>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</si>
  <si>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</si>
  <si>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</si>
  <si>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</si>
  <si>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</si>
  <si>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</si>
  <si>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</si>
  <si>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</si>
  <si>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</si>
  <si>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</si>
  <si>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</si>
  <si>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</si>
  <si>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</si>
  <si>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</si>
  <si>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</si>
  <si>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</si>
  <si>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</si>
  <si>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</si>
  <si>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</si>
  <si>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</si>
  <si>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</si>
  <si>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</si>
  <si>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</si>
  <si>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</si>
  <si>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</si>
  <si>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</si>
  <si>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</si>
  <si>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</si>
  <si>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</si>
  <si>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</si>
  <si>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</si>
  <si>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</si>
  <si>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</si>
  <si>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</si>
  <si>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</si>
  <si>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</si>
  <si>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</si>
  <si>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</si>
  <si>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</si>
  <si>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</si>
  <si>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</si>
  <si>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</si>
  <si>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</si>
  <si>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</si>
  <si>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</si>
  <si>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</si>
  <si>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</si>
  <si>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</si>
  <si>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</si>
  <si>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</si>
  <si>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</si>
  <si>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</si>
  <si>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</si>
  <si>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</si>
  <si>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</si>
  <si>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</si>
  <si>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</si>
  <si>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</si>
  <si>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</si>
  <si>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</si>
  <si>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</si>
  <si>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</si>
  <si>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</si>
  <si>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</si>
  <si>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</si>
  <si>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</si>
  <si>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</si>
  <si>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</si>
  <si>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</si>
  <si>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</si>
  <si>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</si>
  <si>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</si>
  <si>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</si>
  <si>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</si>
  <si>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</si>
  <si>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</si>
  <si>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</si>
  <si>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</si>
  <si>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</si>
  <si>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</si>
  <si>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</si>
  <si>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</si>
  <si>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</si>
  <si>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</si>
  <si>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</si>
  <si>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</si>
  <si>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</si>
  <si>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</si>
  <si>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</si>
  <si>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</si>
  <si>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</si>
  <si>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</si>
  <si>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</si>
  <si>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</si>
  <si>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</si>
  <si>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</si>
  <si>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</si>
  <si>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</si>
  <si>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</si>
  <si>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</si>
  <si>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</si>
  <si>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</si>
  <si>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</si>
  <si>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</si>
  <si>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</si>
  <si>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</si>
  <si>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</si>
  <si>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</si>
  <si>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</si>
  <si>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</si>
  <si>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</si>
  <si>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</si>
  <si>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</si>
  <si>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</si>
  <si>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</si>
  <si>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</si>
  <si>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</si>
  <si>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</si>
  <si>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</si>
  <si>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</si>
  <si>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</si>
  <si>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</si>
  <si>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</si>
  <si>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</si>
  <si>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</si>
  <si>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</si>
  <si>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</si>
  <si>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</si>
  <si>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</si>
  <si>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</si>
  <si>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</si>
  <si>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</si>
  <si>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</si>
  <si>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</si>
  <si>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</si>
  <si>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</si>
  <si>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</si>
  <si>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</si>
  <si>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</si>
  <si>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</si>
  <si>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</si>
  <si>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</si>
  <si>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</si>
  <si>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</si>
  <si>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</si>
  <si>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</si>
  <si>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</si>
  <si>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</si>
  <si>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</si>
  <si>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</si>
  <si>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</si>
  <si>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</si>
  <si>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</si>
  <si>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</si>
  <si>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</si>
  <si>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</si>
  <si>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</si>
  <si>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</si>
  <si>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</si>
  <si>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</si>
  <si>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</si>
  <si>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</si>
  <si>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</si>
  <si>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</si>
  <si>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</si>
  <si>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</si>
  <si>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</si>
  <si>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</si>
  <si>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</si>
  <si>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</si>
  <si>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</si>
  <si>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</si>
  <si>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</si>
  <si>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</si>
  <si>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</si>
  <si>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</si>
  <si>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</si>
  <si>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</si>
  <si>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</si>
  <si>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</si>
  <si>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</si>
  <si>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</si>
  <si>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</si>
  <si>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</si>
  <si>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</si>
  <si>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</si>
  <si>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</si>
  <si>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</si>
  <si>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</si>
  <si>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</si>
  <si>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</si>
  <si>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</si>
  <si>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</si>
  <si>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</si>
  <si>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</si>
  <si>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</si>
  <si>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</si>
  <si>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</si>
  <si>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</si>
  <si>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</si>
  <si>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</si>
  <si>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</si>
  <si>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</si>
  <si>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</si>
  <si>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</si>
  <si>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</si>
  <si>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</si>
  <si>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</si>
  <si>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</si>
  <si>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</si>
  <si>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</si>
  <si>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</si>
  <si>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</si>
  <si>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</si>
  <si>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</si>
  <si>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</si>
  <si>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</si>
  <si>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</si>
  <si>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</si>
  <si>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</si>
  <si>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</si>
  <si>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</si>
  <si>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</si>
  <si>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</si>
  <si>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</si>
  <si>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</si>
  <si>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</si>
  <si>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</si>
  <si>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</si>
  <si>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</si>
  <si>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</si>
  <si>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</si>
  <si>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</si>
  <si>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</si>
  <si>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</si>
  <si>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</si>
  <si>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</si>
  <si>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</si>
  <si>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</si>
  <si>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</si>
  <si>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</si>
  <si>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</si>
  <si>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</si>
  <si>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</si>
  <si>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</si>
  <si>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</si>
  <si>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</si>
  <si>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</si>
  <si>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</si>
  <si>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</si>
  <si>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</si>
  <si>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</si>
  <si>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</si>
  <si>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</si>
  <si>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</si>
  <si>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</si>
  <si>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</si>
  <si>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</si>
  <si>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</si>
  <si>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</si>
  <si>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</si>
  <si>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</si>
  <si>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</si>
  <si>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</si>
  <si>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</si>
  <si>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</si>
  <si>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</si>
  <si>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</si>
  <si>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</si>
  <si>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</si>
  <si>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</si>
  <si>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</si>
  <si>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</si>
  <si>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</si>
  <si>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</si>
  <si>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</si>
  <si>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</si>
  <si>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</si>
  <si>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</si>
  <si>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</si>
  <si>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</si>
  <si>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</si>
  <si>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</si>
  <si>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</si>
  <si>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</si>
  <si>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</si>
  <si>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</si>
  <si>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</si>
  <si>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</si>
  <si>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</si>
  <si>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</si>
  <si>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</si>
  <si>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</si>
  <si>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</si>
  <si>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</si>
  <si>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</si>
  <si>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</si>
  <si>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</si>
  <si>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</si>
  <si>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</si>
  <si>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</si>
  <si>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</si>
  <si>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</si>
  <si>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</si>
  <si>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</si>
  <si>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</si>
  <si>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</si>
  <si>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</si>
  <si>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</si>
  <si>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</si>
  <si>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</si>
  <si>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</si>
  <si>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</si>
  <si>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</si>
  <si>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</si>
  <si>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</si>
  <si>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</si>
  <si>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</si>
  <si>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</si>
  <si>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</si>
  <si>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</si>
  <si>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</si>
  <si>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</si>
  <si>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</si>
  <si>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</si>
  <si>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</si>
  <si>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</si>
  <si>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</si>
  <si>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</si>
  <si>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</si>
  <si>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</si>
  <si>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</si>
  <si>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</si>
  <si>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</si>
  <si>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</si>
  <si>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</si>
  <si>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</si>
  <si>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</si>
  <si>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</si>
  <si>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</si>
  <si>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</si>
  <si>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</si>
  <si>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</si>
  <si>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</si>
  <si>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</si>
  <si>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</si>
  <si>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</si>
  <si>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</si>
  <si>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</si>
  <si>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</si>
  <si>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</si>
  <si>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</si>
  <si>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</si>
  <si>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</si>
  <si>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</si>
  <si>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</si>
  <si>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</si>
  <si>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</si>
  <si>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</si>
  <si>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</si>
  <si>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</si>
  <si>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</si>
  <si>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</si>
  <si>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</si>
  <si>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</si>
  <si>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</si>
  <si>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</si>
  <si>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</si>
  <si>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</si>
  <si>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</si>
  <si>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</si>
  <si>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</si>
  <si>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</si>
  <si>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</si>
  <si>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</si>
  <si>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</si>
  <si>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</si>
  <si>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</si>
  <si>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</si>
  <si>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</si>
  <si>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</si>
  <si>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</si>
  <si>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</si>
  <si>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</si>
  <si>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</si>
  <si>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</si>
  <si>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</si>
  <si>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</si>
  <si>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</si>
  <si>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</si>
  <si>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</si>
  <si>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</si>
  <si>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</si>
  <si>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</si>
  <si>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</si>
  <si>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</si>
  <si>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</si>
  <si>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</si>
  <si>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</si>
  <si>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</si>
  <si>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</si>
  <si>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</si>
  <si>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</si>
  <si>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</si>
  <si>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</si>
  <si>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</si>
  <si>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</si>
  <si>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</si>
  <si>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</si>
  <si>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</si>
  <si>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</si>
  <si>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</si>
  <si>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</si>
  <si>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</si>
  <si>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</si>
  <si>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</si>
  <si>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</si>
  <si>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</si>
  <si>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</si>
  <si>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</si>
  <si>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</si>
  <si>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</si>
  <si>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</si>
  <si>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</si>
  <si>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</si>
  <si>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</si>
  <si>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</si>
  <si>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</si>
  <si>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</si>
  <si>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</si>
  <si>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</si>
  <si>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</si>
  <si>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</si>
  <si>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</si>
  <si>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</si>
  <si>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</si>
  <si>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</si>
  <si>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</si>
  <si>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</si>
  <si>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</si>
  <si>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</si>
  <si>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</si>
  <si>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</si>
  <si>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</si>
  <si>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</si>
  <si>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</si>
  <si>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</si>
  <si>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</si>
  <si>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</si>
  <si>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</si>
  <si>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</si>
  <si>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</si>
  <si>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</si>
  <si>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</si>
  <si>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</si>
  <si>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</si>
  <si>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</si>
  <si>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</si>
  <si>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</si>
  <si>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</si>
  <si>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</si>
  <si>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</si>
  <si>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</si>
  <si>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</si>
  <si>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</si>
  <si>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</si>
  <si>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</si>
  <si>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</si>
  <si>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</si>
  <si>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</si>
  <si>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</si>
  <si>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</si>
  <si>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</si>
  <si>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</si>
  <si>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</si>
  <si>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</si>
  <si>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</si>
  <si>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</si>
  <si>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</si>
  <si>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</si>
  <si>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</si>
  <si>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</si>
  <si>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</si>
  <si>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</si>
  <si>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</si>
  <si>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</si>
  <si>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</si>
  <si>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</si>
  <si>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</si>
  <si>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</si>
  <si>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</si>
  <si>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</si>
  <si>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</si>
  <si>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</si>
  <si>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</si>
  <si>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</si>
  <si>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</si>
  <si>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</si>
  <si>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</si>
  <si>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</si>
  <si>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</si>
  <si>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</si>
  <si>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</si>
  <si>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</si>
  <si>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</si>
  <si>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</si>
  <si>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</si>
  <si>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</si>
  <si>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</si>
  <si>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</si>
  <si>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</si>
  <si>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</si>
  <si>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</si>
  <si>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</si>
  <si>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</si>
  <si>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</si>
  <si>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</si>
  <si>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</si>
  <si>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</si>
  <si>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</si>
  <si>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</si>
  <si>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</si>
  <si>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</si>
  <si>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</si>
  <si>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</si>
  <si>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</si>
  <si>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</si>
  <si>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</si>
  <si>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</si>
  <si>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</si>
  <si>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</si>
  <si>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</si>
  <si>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</si>
  <si>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</si>
  <si>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</si>
  <si>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</si>
  <si>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</si>
  <si>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</si>
  <si>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</si>
  <si>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</si>
  <si>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</si>
  <si>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</si>
  <si>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</si>
  <si>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</si>
  <si>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</si>
  <si>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</si>
  <si>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</si>
  <si>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</si>
  <si>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</si>
  <si>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</si>
  <si>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</si>
  <si>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</si>
  <si>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</si>
  <si>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</si>
  <si>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</si>
  <si>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</si>
  <si>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</si>
  <si>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</si>
  <si>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</si>
  <si>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</si>
  <si>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</si>
  <si>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</si>
  <si>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</si>
  <si>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</si>
  <si>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</si>
  <si>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</si>
  <si>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</si>
  <si>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</si>
  <si>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</si>
  <si>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</si>
  <si>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</si>
  <si>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</si>
  <si>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</si>
  <si>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</si>
  <si>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</si>
  <si>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</si>
  <si>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</si>
  <si>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</si>
  <si>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</si>
  <si>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</si>
  <si>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</si>
  <si>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</si>
  <si>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</si>
  <si>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</si>
  <si>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</si>
  <si>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</si>
  <si>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</si>
  <si>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</si>
  <si>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</si>
  <si>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</si>
  <si>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</si>
  <si>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</si>
  <si>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</si>
  <si>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</si>
  <si>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</si>
  <si>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</si>
  <si>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</si>
  <si>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</si>
  <si>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</si>
  <si>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</si>
  <si>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</si>
  <si>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</si>
  <si>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</si>
  <si>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</si>
  <si>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</si>
  <si>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</si>
  <si>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</si>
  <si>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</si>
  <si>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</si>
  <si>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</si>
  <si>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</si>
  <si>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</si>
  <si>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</si>
  <si>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</si>
  <si>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</si>
  <si>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</si>
  <si>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</si>
  <si>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</si>
  <si>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</si>
  <si>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</si>
  <si>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</si>
  <si>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</si>
  <si>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</si>
  <si>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</si>
  <si>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</si>
  <si>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</si>
  <si>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</si>
  <si>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</si>
  <si>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</si>
  <si>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</si>
  <si>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</si>
  <si>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</si>
  <si>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</si>
  <si>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</si>
  <si>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</si>
  <si>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</si>
  <si>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</si>
  <si>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</si>
  <si>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</si>
  <si>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</si>
  <si>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</si>
  <si>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</si>
  <si>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</si>
  <si>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</si>
  <si>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</si>
  <si>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</si>
  <si>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</si>
  <si>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</si>
  <si>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</si>
  <si>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</si>
  <si>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</si>
  <si>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</si>
  <si>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</si>
  <si>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</si>
  <si>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</si>
  <si>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</si>
  <si>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</si>
  <si>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</si>
  <si>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</si>
  <si>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</si>
  <si>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</si>
  <si>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</si>
  <si>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</si>
  <si>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</si>
  <si>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</si>
  <si>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</si>
  <si>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</si>
  <si>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</si>
  <si>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</si>
  <si>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</si>
  <si>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</si>
  <si>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</si>
  <si>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</si>
  <si>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</si>
  <si>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</si>
  <si>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</si>
  <si>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</si>
  <si>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</si>
  <si>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</si>
  <si>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</si>
  <si>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</si>
  <si>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</si>
  <si>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</si>
  <si>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</si>
  <si>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</si>
  <si>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</si>
  <si>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</si>
  <si>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</si>
  <si>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</si>
  <si>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</si>
  <si>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</si>
  <si>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</si>
  <si>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</si>
  <si>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</si>
  <si>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</si>
  <si>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</si>
  <si>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</si>
  <si>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</si>
  <si>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</si>
  <si>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</si>
  <si>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</si>
  <si>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</si>
  <si>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</si>
  <si>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</si>
  <si>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</si>
  <si>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</si>
  <si>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</si>
  <si>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</si>
  <si>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</si>
  <si>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</si>
  <si>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</si>
  <si>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</si>
  <si>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</si>
  <si>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</si>
  <si>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</si>
  <si>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</si>
  <si>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</si>
  <si>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</si>
  <si>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</si>
  <si>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</si>
  <si>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</si>
  <si>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</si>
  <si>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</si>
  <si>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</si>
  <si>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</si>
  <si>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</si>
  <si>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</si>
  <si>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</si>
  <si>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</si>
  <si>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</si>
  <si>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</si>
  <si>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</si>
  <si>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</si>
  <si>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</si>
  <si>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</si>
  <si>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</si>
  <si>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</si>
  <si>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</si>
  <si>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</si>
  <si>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</si>
  <si>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</si>
  <si>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</si>
  <si>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</si>
  <si>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</si>
  <si>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</si>
  <si>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</si>
  <si>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</si>
  <si>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</si>
  <si>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</si>
  <si>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</si>
  <si>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</si>
  <si>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</si>
  <si>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</si>
  <si>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</si>
  <si>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</si>
  <si>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</si>
  <si>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</si>
  <si>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</si>
  <si>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</si>
  <si>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</si>
  <si>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</si>
  <si>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</si>
  <si>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</si>
  <si>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</si>
  <si>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</si>
  <si>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</si>
  <si>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</si>
  <si>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</si>
  <si>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</si>
  <si>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</si>
  <si>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</si>
  <si>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</si>
  <si>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</si>
  <si>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</si>
  <si>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</si>
  <si>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</si>
  <si>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</si>
  <si>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</si>
  <si>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</si>
  <si>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</si>
  <si>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</si>
  <si>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</si>
  <si>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</si>
  <si>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</si>
  <si>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</si>
  <si>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</si>
  <si>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</si>
  <si>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</si>
  <si>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</si>
  <si>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</si>
  <si>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</si>
  <si>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</si>
  <si>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</si>
  <si>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</si>
  <si>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</si>
  <si>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</si>
  <si>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</si>
  <si>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</si>
  <si>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</si>
  <si>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</si>
  <si>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</si>
  <si>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</si>
  <si>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</si>
  <si>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</si>
  <si>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</si>
  <si>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</si>
  <si>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</si>
  <si>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</si>
  <si>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</si>
  <si>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</si>
  <si>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</si>
  <si>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</si>
  <si>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</si>
  <si>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</si>
  <si>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</si>
  <si>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</si>
  <si>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</si>
  <si>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</si>
  <si>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</si>
  <si>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</si>
  <si>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</si>
  <si>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</si>
  <si>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</si>
  <si>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</si>
  <si>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</si>
  <si>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</si>
  <si>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</si>
  <si>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</si>
  <si>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</si>
  <si>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</si>
  <si>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</si>
  <si>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</si>
  <si>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</si>
  <si>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</si>
  <si>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</si>
  <si>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</si>
  <si>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</si>
  <si>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</si>
  <si>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</si>
  <si>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</si>
  <si>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</si>
  <si>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</si>
  <si>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</si>
  <si>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</si>
  <si>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</si>
  <si>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</si>
  <si>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</si>
  <si>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</si>
  <si>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</si>
  <si>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</si>
  <si>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</si>
  <si>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</si>
  <si>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</si>
  <si>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</si>
  <si>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</si>
  <si>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</si>
  <si>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</si>
  <si>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</si>
  <si>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</si>
  <si>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</si>
  <si>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</si>
  <si>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</si>
  <si>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</si>
  <si>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</si>
  <si>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</si>
  <si>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</si>
  <si>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</si>
  <si>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</si>
  <si>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</si>
  <si>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</si>
  <si>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</si>
  <si>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</si>
  <si>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</si>
  <si>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</si>
  <si>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</si>
  <si>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</si>
  <si>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</si>
  <si>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</si>
  <si>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</si>
  <si>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</si>
  <si>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</si>
  <si>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</si>
  <si>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</si>
  <si>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</si>
  <si>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</si>
  <si>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</si>
  <si>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</si>
  <si>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</si>
  <si>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</si>
  <si>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</si>
  <si>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</si>
  <si>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</si>
  <si>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</si>
  <si>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</si>
  <si>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</si>
  <si>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</si>
  <si>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</si>
  <si>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</si>
  <si>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</si>
  <si>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</si>
  <si>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</si>
  <si>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</si>
  <si>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</si>
  <si>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</si>
  <si>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</si>
  <si>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</si>
  <si>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</si>
  <si>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</si>
  <si>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</si>
  <si>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</si>
  <si>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</si>
  <si>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</si>
  <si>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</si>
  <si>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</si>
  <si>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</si>
  <si>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</si>
  <si>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</si>
  <si>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</si>
  <si>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</si>
  <si>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</si>
  <si>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</si>
  <si>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</si>
  <si>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</si>
  <si>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</si>
  <si>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</si>
  <si>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</si>
  <si>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</si>
  <si>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</si>
  <si>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</si>
  <si>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</si>
  <si>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</si>
  <si>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</si>
  <si>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</si>
  <si>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</si>
  <si>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</si>
  <si>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</si>
  <si>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</si>
  <si>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</si>
  <si>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</si>
  <si>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</si>
  <si>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</si>
  <si>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</si>
  <si>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</si>
  <si>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</si>
  <si>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</si>
  <si>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</si>
  <si>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</si>
  <si>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</si>
  <si>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</si>
  <si>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</si>
  <si>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</si>
  <si>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</si>
  <si>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</si>
  <si>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</si>
  <si>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</si>
  <si>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</si>
  <si>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</si>
  <si>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</si>
  <si>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</si>
  <si>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</si>
  <si>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</si>
  <si>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</si>
  <si>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</si>
  <si>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</si>
  <si>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</si>
  <si>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</si>
  <si>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</si>
  <si>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</si>
  <si>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</si>
  <si>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</si>
  <si>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</si>
  <si>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</si>
  <si>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</si>
  <si>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</si>
  <si>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</si>
  <si>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</si>
  <si>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</si>
  <si>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</si>
  <si>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</si>
  <si>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</si>
  <si>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</si>
  <si>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</si>
  <si>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</si>
  <si>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</si>
  <si>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</si>
  <si>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</si>
  <si>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</si>
  <si>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</si>
  <si>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</si>
  <si>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</si>
  <si>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</si>
  <si>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</si>
  <si>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</si>
  <si>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</si>
  <si>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</si>
  <si>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</si>
  <si>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</si>
  <si>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</si>
  <si>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</si>
  <si>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</si>
  <si>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</si>
  <si>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</si>
  <si>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</si>
  <si>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</si>
  <si>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</si>
  <si>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</si>
  <si>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</si>
  <si>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</si>
  <si>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</si>
  <si>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</si>
  <si>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</si>
  <si>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</si>
  <si>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</si>
  <si>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</si>
  <si>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</si>
  <si>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</si>
  <si>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</si>
  <si>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</si>
  <si>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</si>
  <si>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</si>
  <si>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</si>
  <si>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</si>
  <si>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</si>
  <si>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</si>
  <si>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</si>
  <si>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</si>
  <si>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</si>
  <si>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</si>
  <si>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</si>
  <si>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</si>
  <si>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</si>
  <si>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</si>
  <si>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</si>
  <si>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</si>
  <si>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</si>
  <si>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</si>
  <si>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</si>
  <si>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</si>
  <si>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</si>
  <si>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</si>
  <si>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</si>
  <si>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</si>
  <si>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</si>
  <si>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</si>
  <si>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</si>
  <si>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</si>
  <si>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</si>
  <si>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</si>
  <si>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</si>
  <si>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</si>
  <si>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</si>
  <si>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</si>
  <si>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</si>
  <si>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</si>
  <si>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</si>
  <si>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</si>
  <si>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</si>
  <si>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</si>
  <si>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</si>
  <si>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</si>
  <si>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</si>
  <si>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</si>
  <si>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</si>
  <si>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</si>
  <si>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</si>
  <si>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</si>
  <si>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</si>
  <si>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</si>
  <si>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</si>
  <si>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</si>
  <si>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</si>
  <si>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</si>
  <si>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</si>
  <si>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</si>
  <si>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</si>
  <si>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</si>
  <si>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</si>
  <si>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</si>
  <si>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</si>
  <si>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</si>
  <si>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</si>
  <si>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</si>
  <si>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</si>
  <si>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</si>
  <si>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</si>
  <si>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</si>
  <si>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</si>
  <si>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</si>
  <si>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</si>
  <si>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</si>
  <si>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</si>
  <si>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</si>
  <si>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</si>
  <si>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</si>
  <si>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</si>
  <si>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</si>
  <si>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</si>
  <si>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</si>
  <si>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</si>
  <si>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</si>
  <si>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</si>
  <si>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</si>
  <si>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</si>
  <si>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</si>
  <si>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</si>
  <si>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</si>
  <si>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</si>
  <si>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</si>
  <si>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</si>
  <si>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</si>
  <si>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</si>
  <si>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</si>
  <si>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</si>
  <si>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</si>
  <si>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</si>
  <si>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</si>
  <si>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</si>
  <si>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</si>
  <si>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</si>
  <si>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</si>
  <si>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</si>
  <si>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</si>
  <si>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</si>
  <si>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</si>
  <si>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</si>
  <si>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</si>
  <si>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</si>
  <si>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</si>
  <si>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</si>
  <si>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</si>
  <si>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</si>
  <si>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</si>
  <si>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</si>
  <si>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</si>
  <si>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</si>
  <si>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</si>
  <si>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</si>
  <si>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</si>
  <si>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</si>
  <si>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</si>
  <si>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</si>
  <si>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</si>
  <si>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</si>
  <si>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</si>
  <si>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</si>
  <si>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</si>
  <si>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</si>
  <si>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</si>
  <si>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</si>
  <si>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</si>
  <si>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</si>
  <si>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</si>
  <si>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</si>
  <si>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</si>
  <si>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</si>
  <si>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</si>
  <si>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</si>
  <si>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</si>
  <si>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</si>
  <si>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</si>
  <si>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</si>
  <si>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</si>
  <si>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</si>
  <si>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</si>
  <si>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</si>
  <si>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</si>
  <si>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</si>
  <si>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</si>
  <si>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</si>
  <si>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</si>
  <si>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</si>
  <si>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</si>
  <si>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</si>
  <si>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</si>
  <si>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</si>
  <si>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</si>
  <si>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</si>
  <si>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</si>
  <si>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</si>
  <si>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</si>
  <si>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</si>
  <si>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</si>
  <si>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</si>
  <si>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</si>
  <si>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</si>
  <si>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</si>
  <si>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</si>
  <si>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</si>
  <si>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</si>
  <si>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</si>
  <si>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</si>
  <si>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</si>
  <si>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</si>
  <si>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</si>
  <si>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</si>
  <si>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</si>
  <si>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</si>
  <si>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</si>
  <si>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</si>
  <si>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</si>
  <si>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</si>
  <si>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</si>
  <si>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</si>
  <si>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</si>
  <si>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</si>
  <si>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</si>
  <si>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</si>
  <si>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</si>
  <si>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</si>
  <si>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</si>
  <si>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</si>
  <si>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</si>
  <si>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</si>
  <si>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</si>
  <si>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</si>
  <si>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</si>
  <si>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</si>
  <si>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</si>
  <si>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</si>
  <si>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</si>
  <si>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</si>
  <si>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</si>
  <si>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</si>
  <si>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</si>
  <si>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</si>
  <si>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</si>
  <si>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</si>
  <si>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</si>
  <si>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</si>
  <si>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</si>
  <si>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</si>
  <si>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</si>
  <si>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</si>
  <si>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</si>
  <si>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</si>
  <si>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</si>
  <si>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</si>
  <si>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</si>
  <si>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</si>
  <si>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</si>
  <si>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</si>
  <si>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</si>
  <si>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</si>
  <si>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</si>
  <si>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</si>
  <si>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</si>
  <si>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</si>
  <si>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</si>
  <si>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</si>
  <si>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</si>
  <si>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</si>
  <si>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</si>
  <si>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</si>
  <si>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</si>
  <si>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</si>
  <si>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</si>
  <si>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</si>
  <si>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</si>
  <si>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</si>
  <si>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</si>
  <si>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</si>
  <si>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</si>
  <si>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</si>
  <si>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</si>
  <si>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</si>
  <si>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</si>
  <si>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</si>
  <si>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</si>
  <si>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</si>
  <si>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</si>
  <si>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</si>
  <si>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</si>
  <si>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</si>
  <si>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</si>
  <si>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</si>
  <si>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</si>
  <si>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</si>
  <si>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</si>
  <si>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</si>
  <si>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</si>
  <si>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</si>
  <si>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</si>
  <si>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</si>
  <si>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</si>
  <si>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</si>
  <si>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</si>
  <si>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</si>
  <si>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</si>
  <si>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</si>
  <si>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</si>
  <si>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</si>
  <si>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</si>
  <si>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</si>
  <si>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</si>
  <si>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</si>
  <si>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</si>
  <si>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</si>
  <si>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</si>
  <si>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</si>
  <si>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</si>
  <si>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</si>
  <si>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</si>
  <si>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</si>
  <si>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</si>
  <si>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</si>
  <si>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</si>
  <si>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</si>
  <si>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</si>
  <si>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</si>
  <si>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</si>
  <si>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</si>
  <si>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</si>
  <si>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</si>
  <si>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</si>
  <si>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</si>
  <si>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</si>
  <si>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</si>
  <si>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</si>
  <si>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</si>
  <si>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</si>
  <si>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</si>
  <si>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</si>
  <si>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</si>
  <si>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</si>
  <si>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</si>
  <si>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</si>
  <si>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</si>
  <si>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</si>
  <si>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</si>
  <si>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</si>
  <si>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</si>
  <si>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</si>
  <si>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</si>
  <si>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</si>
  <si>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</si>
  <si>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</si>
  <si>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</si>
  <si>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</si>
  <si>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</si>
  <si>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</si>
  <si>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</si>
  <si>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</si>
  <si>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</si>
  <si>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</si>
  <si>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</si>
  <si>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</si>
  <si>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</si>
  <si>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</si>
  <si>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</si>
  <si>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</si>
  <si>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</si>
  <si>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</si>
  <si>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</si>
  <si>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</si>
  <si>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</si>
  <si>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</si>
  <si>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</si>
  <si>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</si>
  <si>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</si>
  <si>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</si>
  <si>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</si>
  <si>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</si>
  <si>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</si>
  <si>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</si>
  <si>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</si>
  <si>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</si>
  <si>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</si>
  <si>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</si>
  <si>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</si>
  <si>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</si>
  <si>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</si>
  <si>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</si>
  <si>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</si>
  <si>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</si>
  <si>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</si>
  <si>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</si>
  <si>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</si>
  <si>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</si>
  <si>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</si>
  <si>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</si>
  <si>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</si>
  <si>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</si>
  <si>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</si>
  <si>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</si>
  <si>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</si>
  <si>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</si>
  <si>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</si>
  <si>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</si>
  <si>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</si>
  <si>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</si>
  <si>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</si>
  <si>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</si>
  <si>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</si>
  <si>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</si>
  <si>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</si>
  <si>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</si>
  <si>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</si>
  <si>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</si>
  <si>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</si>
  <si>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</si>
  <si>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</si>
  <si>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</si>
  <si>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</si>
  <si>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</si>
  <si>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</si>
  <si>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</si>
  <si>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</si>
  <si>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</si>
  <si>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</si>
  <si>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</si>
  <si>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</si>
  <si>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</si>
  <si>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</si>
  <si>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</si>
  <si>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</si>
  <si>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</si>
  <si>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</si>
  <si>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</si>
  <si>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</si>
  <si>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</si>
  <si>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</si>
  <si>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</si>
  <si>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</si>
  <si>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</si>
  <si>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</si>
  <si>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</si>
  <si>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</si>
  <si>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</si>
  <si>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</si>
  <si>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</si>
  <si>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</si>
  <si>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</si>
  <si>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</si>
  <si>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</si>
  <si>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</si>
  <si>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</si>
  <si>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</si>
  <si>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</si>
  <si>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</si>
  <si>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</si>
  <si>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</si>
  <si>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</si>
  <si>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</si>
  <si>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</si>
  <si>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</si>
  <si>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</si>
  <si>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</si>
  <si>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</si>
  <si>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</si>
  <si>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</si>
  <si>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</si>
  <si>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</si>
  <si>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</si>
  <si>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</si>
  <si>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</si>
  <si>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</si>
  <si>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</si>
  <si>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</si>
  <si>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</si>
  <si>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</si>
  <si>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</si>
  <si>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</si>
  <si>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</si>
  <si>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</si>
  <si>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</si>
  <si>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</si>
  <si>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</si>
  <si>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</si>
  <si>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</si>
  <si>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</si>
  <si>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</si>
  <si>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</si>
  <si>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</si>
  <si>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</si>
  <si>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</si>
  <si>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</si>
  <si>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</si>
  <si>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</si>
  <si>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</si>
  <si>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</si>
  <si>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</si>
  <si>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</si>
  <si>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</si>
  <si>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</si>
  <si>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</si>
  <si>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</si>
  <si>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</si>
  <si>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</si>
  <si>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</si>
  <si>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</si>
  <si>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</si>
  <si>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</si>
  <si>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</si>
  <si>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</si>
  <si>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</si>
  <si>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</si>
  <si>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</si>
  <si>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</si>
  <si>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</si>
  <si>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</si>
  <si>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</si>
  <si>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</si>
  <si>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</si>
  <si>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</si>
  <si>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</si>
  <si>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</si>
  <si>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</si>
  <si>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</si>
  <si>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</si>
  <si>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</si>
  <si>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</si>
  <si>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</si>
  <si>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</si>
  <si>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</si>
  <si>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</si>
  <si>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</si>
  <si>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</si>
  <si>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</si>
  <si>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</si>
  <si>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</si>
  <si>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</si>
  <si>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</si>
  <si>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</si>
  <si>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</si>
  <si>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</si>
  <si>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</si>
  <si>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</si>
  <si>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</si>
  <si>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</si>
  <si>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</si>
  <si>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</si>
  <si>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</si>
  <si>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</si>
  <si>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</si>
  <si>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</si>
  <si>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</si>
  <si>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</si>
  <si>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</si>
  <si>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</si>
  <si>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</si>
  <si>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</si>
  <si>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</si>
  <si>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</si>
  <si>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</si>
  <si>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</si>
  <si>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</si>
  <si>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</si>
  <si>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</si>
  <si>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</si>
  <si>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</si>
  <si>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</si>
  <si>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</si>
  <si>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</si>
  <si>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</si>
  <si>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</si>
  <si>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</si>
  <si>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</si>
  <si>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</si>
  <si>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</si>
  <si>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</si>
  <si>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</si>
  <si>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</si>
  <si>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</si>
  <si>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</si>
  <si>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</si>
  <si>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</si>
  <si>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</si>
  <si>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</si>
  <si>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</si>
  <si>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</si>
  <si>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</si>
  <si>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</si>
  <si>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</si>
  <si>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</si>
  <si>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</si>
  <si>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</si>
  <si>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</si>
  <si>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</si>
  <si>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</si>
  <si>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</si>
  <si>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</si>
  <si>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</si>
  <si>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</si>
  <si>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</si>
  <si>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</si>
  <si>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</si>
  <si>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</si>
  <si>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</si>
  <si>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</si>
  <si>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</si>
  <si>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</si>
  <si>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</si>
  <si>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</si>
  <si>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</si>
  <si>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</si>
  <si>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</si>
  <si>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</si>
  <si>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</si>
  <si>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</si>
  <si>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</si>
  <si>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</si>
  <si>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</si>
  <si>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</si>
  <si>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</si>
  <si>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</si>
  <si>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</si>
  <si>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</si>
  <si>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</si>
  <si>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</si>
  <si>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</si>
  <si>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</si>
  <si>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</si>
  <si>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</si>
  <si>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</si>
  <si>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</si>
  <si>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</si>
  <si>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</si>
  <si>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</si>
  <si>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</si>
  <si>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</si>
  <si>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</si>
  <si>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</si>
  <si>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</si>
  <si>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</si>
  <si>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</si>
  <si>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</si>
  <si>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</si>
  <si>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</si>
  <si>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</si>
  <si>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</si>
  <si>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</si>
  <si>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</si>
  <si>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</si>
  <si>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</si>
  <si>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</si>
  <si>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</si>
  <si>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</si>
  <si>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</si>
  <si>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</si>
  <si>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</si>
  <si>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</si>
  <si>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</si>
  <si>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</si>
  <si>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</si>
  <si>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</si>
  <si>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</si>
  <si>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</si>
  <si>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</si>
  <si>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</si>
  <si>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</si>
  <si>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</si>
  <si>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</si>
  <si>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</si>
  <si>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</si>
  <si>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</si>
  <si>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</si>
  <si>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</si>
  <si>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</si>
  <si>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</si>
  <si>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</si>
  <si>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</si>
  <si>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</si>
  <si>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</si>
  <si>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</si>
  <si>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</si>
  <si>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</si>
  <si>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</si>
  <si>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</si>
  <si>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</si>
  <si>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</si>
  <si>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</si>
  <si>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</si>
  <si>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</si>
  <si>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</si>
  <si>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</si>
  <si>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</si>
  <si>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</si>
  <si>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</si>
  <si>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</si>
  <si>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</si>
  <si>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</si>
  <si>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</si>
  <si>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</si>
  <si>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</si>
  <si>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</si>
  <si>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</si>
  <si>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</si>
  <si>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</si>
  <si>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</si>
  <si>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</si>
  <si>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</si>
  <si>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</si>
  <si>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</si>
  <si>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</si>
  <si>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</si>
  <si>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</si>
  <si>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</si>
  <si>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</si>
  <si>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</si>
  <si>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</si>
  <si>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</si>
  <si>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</si>
  <si>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</si>
  <si>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</si>
  <si>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</si>
  <si>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</si>
  <si>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</si>
  <si>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</si>
  <si>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</si>
  <si>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</si>
  <si>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</si>
  <si>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</si>
  <si>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</si>
  <si>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</si>
  <si>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</si>
  <si>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</si>
  <si>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</si>
  <si>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</si>
  <si>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</si>
  <si>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</si>
  <si>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</si>
  <si>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</si>
  <si>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</si>
  <si>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</si>
  <si>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</si>
  <si>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</si>
  <si>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</si>
  <si>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</si>
  <si>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</si>
  <si>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</si>
  <si>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</si>
  <si>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</si>
  <si>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</si>
  <si>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</si>
  <si>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</si>
  <si>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</si>
  <si>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</si>
  <si>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</si>
  <si>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</si>
  <si>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</si>
  <si>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</si>
  <si>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</si>
  <si>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</si>
  <si>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</si>
  <si>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</si>
  <si>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</si>
  <si>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</si>
  <si>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</si>
  <si>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</si>
  <si>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</si>
  <si>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</si>
  <si>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</si>
  <si>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</si>
  <si>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</si>
  <si>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</si>
  <si>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</si>
  <si>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</si>
  <si>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</si>
  <si>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</si>
  <si>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</si>
  <si>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</si>
  <si>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</si>
  <si>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</si>
  <si>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</si>
  <si>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</si>
  <si>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</si>
  <si>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</si>
  <si>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</si>
  <si>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</si>
  <si>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</si>
  <si>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</si>
  <si>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</si>
  <si>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</si>
  <si>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</si>
  <si>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</si>
  <si>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</si>
  <si>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</si>
  <si>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</si>
  <si>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</si>
  <si>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</si>
  <si>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</si>
  <si>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</si>
  <si>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</si>
  <si>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</si>
  <si>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</si>
  <si>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</si>
  <si>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</si>
  <si>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</si>
  <si>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</si>
  <si>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</si>
  <si>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</si>
  <si>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</si>
  <si>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</si>
  <si>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</si>
  <si>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</si>
  <si>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</si>
  <si>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</si>
  <si>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</si>
  <si>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</si>
  <si>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</si>
  <si>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</si>
  <si>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</si>
  <si>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</si>
  <si>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</si>
  <si>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</si>
  <si>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</si>
  <si>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</si>
  <si>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</si>
  <si>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</si>
  <si>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</si>
  <si>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</si>
  <si>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</si>
  <si>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</si>
  <si>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</si>
  <si>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</si>
  <si>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</si>
  <si>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</si>
  <si>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</si>
  <si>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</si>
  <si>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</si>
  <si>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</si>
  <si>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</si>
  <si>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</si>
  <si>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</si>
  <si>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</si>
  <si>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</si>
  <si>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</si>
  <si>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</si>
  <si>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</si>
  <si>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</si>
  <si>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</si>
  <si>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</si>
  <si>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</si>
  <si>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</si>
  <si>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</si>
  <si>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</si>
  <si>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</si>
  <si>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</si>
  <si>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</si>
  <si>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</si>
  <si>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</si>
  <si>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</si>
  <si>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</si>
  <si>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</si>
  <si>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</si>
  <si>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</si>
  <si>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</si>
  <si>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</si>
  <si>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</si>
  <si>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</si>
  <si>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</si>
  <si>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</si>
  <si>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</si>
  <si>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</si>
  <si>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</si>
  <si>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</si>
  <si>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</si>
  <si>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</si>
  <si>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</si>
  <si>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</si>
  <si>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</si>
  <si>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</si>
  <si>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</si>
  <si>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</si>
  <si>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</si>
  <si>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</si>
  <si>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</si>
  <si>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</si>
  <si>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</si>
  <si>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</si>
  <si>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</si>
  <si>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</si>
  <si>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</si>
  <si>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</si>
  <si>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</si>
  <si>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</si>
  <si>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</si>
  <si>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</si>
  <si>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</si>
  <si>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</si>
  <si>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</si>
  <si>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</si>
  <si>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</si>
  <si>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</si>
  <si>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</si>
  <si>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</si>
  <si>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</si>
  <si>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</si>
  <si>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</si>
  <si>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</si>
  <si>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</si>
  <si>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</si>
  <si>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</si>
  <si>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</si>
  <si>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</si>
  <si>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</si>
  <si>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</si>
  <si>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</si>
  <si>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</si>
  <si>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</si>
  <si>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</si>
  <si>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</si>
  <si>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</si>
  <si>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</si>
  <si>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</si>
  <si>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</si>
  <si>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</si>
  <si>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</si>
  <si>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</si>
  <si>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</si>
  <si>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</si>
  <si>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</si>
  <si>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</si>
  <si>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</si>
  <si>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</si>
  <si>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</si>
  <si>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</si>
  <si>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</si>
  <si>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</si>
  <si>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</si>
  <si>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</si>
  <si>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</si>
  <si>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</si>
  <si>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</si>
  <si>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</si>
  <si>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</si>
  <si>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</si>
  <si>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</si>
  <si>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</si>
  <si>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</si>
  <si>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</si>
  <si>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</si>
  <si>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</si>
  <si>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</si>
  <si>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</si>
  <si>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</si>
  <si>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</si>
  <si>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</si>
  <si>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</si>
  <si>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</si>
  <si>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</si>
  <si>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</si>
  <si>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</si>
  <si>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</si>
  <si>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</si>
  <si>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</si>
  <si>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</si>
  <si>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</si>
  <si>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</si>
  <si>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</si>
  <si>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</si>
  <si>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</si>
  <si>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</si>
  <si>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</si>
  <si>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</si>
  <si>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</si>
  <si>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</si>
  <si>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</si>
  <si>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</si>
  <si>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</si>
  <si>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</si>
  <si>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</si>
  <si>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</si>
  <si>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</si>
  <si>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</si>
  <si>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</si>
  <si>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</si>
  <si>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</si>
  <si>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</si>
  <si>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</si>
  <si>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</si>
  <si>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</si>
  <si>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</si>
  <si>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</si>
  <si>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</si>
  <si>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</si>
  <si>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</si>
  <si>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</si>
  <si>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</si>
  <si>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</si>
  <si>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</si>
  <si>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</si>
  <si>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</si>
  <si>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</si>
  <si>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</si>
  <si>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</si>
  <si>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</si>
  <si>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</si>
  <si>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</si>
  <si>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</si>
  <si>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</si>
  <si>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</si>
  <si>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</si>
  <si>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</si>
  <si>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</si>
  <si>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</si>
  <si>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</si>
  <si>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</si>
  <si>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</si>
  <si>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</si>
  <si>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</si>
  <si>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</si>
  <si>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</si>
  <si>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</si>
  <si>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</si>
  <si>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</si>
  <si>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</si>
  <si>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</si>
  <si>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</si>
  <si>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</si>
  <si>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</si>
  <si>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</si>
  <si>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</si>
  <si>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</si>
  <si>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</si>
  <si>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</si>
  <si>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</si>
  <si>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</si>
  <si>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</si>
  <si>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</si>
  <si>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</si>
  <si>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</si>
  <si>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</si>
  <si>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</si>
  <si>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</si>
  <si>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</si>
  <si>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</si>
  <si>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</si>
  <si>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</si>
  <si>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</si>
  <si>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</si>
  <si>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</si>
  <si>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</si>
  <si>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</si>
  <si>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</si>
  <si>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</si>
  <si>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</si>
  <si>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</si>
  <si>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</si>
  <si>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</si>
  <si>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</si>
  <si>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</si>
  <si>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</si>
  <si>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</si>
  <si>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</si>
  <si>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</si>
  <si>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</si>
  <si>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</si>
  <si>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</si>
  <si>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</si>
  <si>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</si>
  <si>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</si>
  <si>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</si>
  <si>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</si>
  <si>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</si>
  <si>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</si>
  <si>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</si>
  <si>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</si>
  <si>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</si>
  <si>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</si>
  <si>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</si>
  <si>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</si>
  <si>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</si>
  <si>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</si>
  <si>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</si>
  <si>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</si>
  <si>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</si>
  <si>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</si>
  <si>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</si>
  <si>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</si>
  <si>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</si>
  <si>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</si>
  <si>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</si>
  <si>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</si>
  <si>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</si>
  <si>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</si>
  <si>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</si>
  <si>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</si>
  <si>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</si>
  <si>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</si>
  <si>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</si>
  <si>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</si>
  <si>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</si>
  <si>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</si>
  <si>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</si>
  <si>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</si>
  <si>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</si>
  <si>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</si>
  <si>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</si>
  <si>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</si>
  <si>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</si>
  <si>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</si>
  <si>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</si>
  <si>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</si>
  <si>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</si>
  <si>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</si>
  <si>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</si>
  <si>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</si>
  <si>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</si>
  <si>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</si>
  <si>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</si>
  <si>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</si>
  <si>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</si>
  <si>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</si>
  <si>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</si>
  <si>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</si>
  <si>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</si>
  <si>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</si>
  <si>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</si>
  <si>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</si>
  <si>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</si>
  <si>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</si>
  <si>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</si>
  <si>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</si>
  <si>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</si>
  <si>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</si>
  <si>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</si>
  <si>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</si>
  <si>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</si>
  <si>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</si>
  <si>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</si>
  <si>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</si>
  <si>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</si>
  <si>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</si>
  <si>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</si>
  <si>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</si>
  <si>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</si>
  <si>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</si>
  <si>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</si>
  <si>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</si>
  <si>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</si>
  <si>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</si>
  <si>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</si>
  <si>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</si>
  <si>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</si>
  <si>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</si>
  <si>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</si>
  <si>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</si>
  <si>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</si>
  <si>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</si>
  <si>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</si>
  <si>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</si>
  <si>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</si>
  <si>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</si>
  <si>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</si>
  <si>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</si>
  <si>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</si>
  <si>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</si>
  <si>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</si>
  <si>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</si>
  <si>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</si>
  <si>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</si>
  <si>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</si>
  <si>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</si>
  <si>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</si>
  <si>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</si>
  <si>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</si>
  <si>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</si>
  <si>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</si>
  <si>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</si>
  <si>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</si>
  <si>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</si>
  <si>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</si>
  <si>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</si>
  <si>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</si>
  <si>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</si>
  <si>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</si>
  <si>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</si>
  <si>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</si>
  <si>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</si>
  <si>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</si>
  <si>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</si>
  <si>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</si>
  <si>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</si>
  <si>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</si>
  <si>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</si>
  <si>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</si>
  <si>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</si>
  <si>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</si>
  <si>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</si>
  <si>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</si>
  <si>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</si>
  <si>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</si>
  <si>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</si>
  <si>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</si>
  <si>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</si>
  <si>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</si>
  <si>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</si>
  <si>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</si>
  <si>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</si>
  <si>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</si>
  <si>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</si>
  <si>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</si>
  <si>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</si>
  <si>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</si>
  <si>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</si>
  <si>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</si>
  <si>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</si>
  <si>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</si>
  <si>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</si>
  <si>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</si>
  <si>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</si>
  <si>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</si>
  <si>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</si>
  <si>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</si>
  <si>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</si>
  <si>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</si>
  <si>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</si>
  <si>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</si>
  <si>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</si>
  <si>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</si>
  <si>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</si>
  <si>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</si>
  <si>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</si>
  <si>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</si>
  <si>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</si>
  <si>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</si>
  <si>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</si>
  <si>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</si>
  <si>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</si>
  <si>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</si>
  <si>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</si>
  <si>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</si>
  <si>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</si>
  <si>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</si>
  <si>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</si>
  <si>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</si>
  <si>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</si>
  <si>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</si>
  <si>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</si>
  <si>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</si>
  <si>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</si>
  <si>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</si>
  <si>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</si>
  <si>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</si>
  <si>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</si>
  <si>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</si>
  <si>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</si>
  <si>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</si>
  <si>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</si>
  <si>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</si>
  <si>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</si>
  <si>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</si>
  <si>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</si>
  <si>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</si>
  <si>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</si>
  <si>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</si>
  <si>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</si>
  <si>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</si>
  <si>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</si>
  <si>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</si>
  <si>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</si>
  <si>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</si>
  <si>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</si>
  <si>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</si>
  <si>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</si>
  <si>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</si>
  <si>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</si>
  <si>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</si>
  <si>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</si>
  <si>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</si>
  <si>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</si>
  <si>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</si>
  <si>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</si>
  <si>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</si>
  <si>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</si>
  <si>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</si>
  <si>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</si>
  <si>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</si>
  <si>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</si>
  <si>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</si>
  <si>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</si>
  <si>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</si>
  <si>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</si>
  <si>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</si>
  <si>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</si>
  <si>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</si>
  <si>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</si>
  <si>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</si>
  <si>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</si>
  <si>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</si>
  <si>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</si>
  <si>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</si>
  <si>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</si>
  <si>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</si>
  <si>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</si>
  <si>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</si>
  <si>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</si>
  <si>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</si>
  <si>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</si>
  <si>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</si>
  <si>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</si>
  <si>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</si>
  <si>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</si>
  <si>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</si>
  <si>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</si>
  <si>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</si>
  <si>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</si>
  <si>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</si>
  <si>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</si>
  <si>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</si>
  <si>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</si>
  <si>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</si>
  <si>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</si>
  <si>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</si>
  <si>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</si>
  <si>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</si>
  <si>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</si>
  <si>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</si>
  <si>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</si>
  <si>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</si>
  <si>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</si>
  <si>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</si>
  <si>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</si>
  <si>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</si>
  <si>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</si>
  <si>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</si>
  <si>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</si>
  <si>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</si>
  <si>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</si>
  <si>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</si>
  <si>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</si>
  <si>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</si>
  <si>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</si>
  <si>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</si>
  <si>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</si>
  <si>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</si>
  <si>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</si>
  <si>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</si>
  <si>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</si>
  <si>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</si>
  <si>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</si>
  <si>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</si>
  <si>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</si>
  <si>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</si>
  <si>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</si>
  <si>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</si>
  <si>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</si>
  <si>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</si>
  <si>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</si>
  <si>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</si>
  <si>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</si>
  <si>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</si>
  <si>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</si>
  <si>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</si>
  <si>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</si>
  <si>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</si>
  <si>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</si>
  <si>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</si>
  <si>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</si>
  <si>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</si>
  <si>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</si>
  <si>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</si>
  <si>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</si>
  <si>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</si>
  <si>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</si>
  <si>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</si>
  <si>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</si>
  <si>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</si>
  <si>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</si>
  <si>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</si>
  <si>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</si>
  <si>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</si>
  <si>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</si>
  <si>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</si>
  <si>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</si>
  <si>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</si>
  <si>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</si>
  <si>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</si>
  <si>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</si>
  <si>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</si>
  <si>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</si>
  <si>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</si>
  <si>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</si>
  <si>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</si>
  <si>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</si>
  <si>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</si>
  <si>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</si>
  <si>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</si>
  <si>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</si>
  <si>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</si>
  <si>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</si>
  <si>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</si>
  <si>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</si>
  <si>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</si>
  <si>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</si>
  <si>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</si>
  <si>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</si>
  <si>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</si>
  <si>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</si>
  <si>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</si>
  <si>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</si>
  <si>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</si>
  <si>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</si>
  <si>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</si>
  <si>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</si>
  <si>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</si>
  <si>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</si>
  <si>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</si>
  <si>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</si>
  <si>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</si>
  <si>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</si>
  <si>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</si>
  <si>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</si>
  <si>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</si>
  <si>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</si>
  <si>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</si>
  <si>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</si>
  <si>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</si>
  <si>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</si>
  <si>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</si>
  <si>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</si>
  <si>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</si>
  <si>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</si>
  <si>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</si>
  <si>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</si>
  <si>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</si>
  <si>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</si>
  <si>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</si>
  <si>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</si>
  <si>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</si>
  <si>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</si>
  <si>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</si>
  <si>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</si>
  <si>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</si>
  <si>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</si>
  <si>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</si>
  <si>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</si>
  <si>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</si>
  <si>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</si>
  <si>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</si>
  <si>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</si>
  <si>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</si>
  <si>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</si>
  <si>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</si>
  <si>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</si>
  <si>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</si>
  <si>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</si>
  <si>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</si>
  <si>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</si>
  <si>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</si>
  <si>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</si>
  <si>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</si>
  <si>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</si>
  <si>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</si>
  <si>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</si>
  <si>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</si>
  <si>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</si>
  <si>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</si>
  <si>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</si>
  <si>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</si>
  <si>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</si>
  <si>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</si>
  <si>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</si>
  <si>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</si>
  <si>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</si>
  <si>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</si>
  <si>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</si>
  <si>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</si>
  <si>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</si>
  <si>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</si>
  <si>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</si>
  <si>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</si>
  <si>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</si>
  <si>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</si>
  <si>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</si>
  <si>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</si>
  <si>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</si>
  <si>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</si>
  <si>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</si>
  <si>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</si>
  <si>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</si>
  <si>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</si>
  <si>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</si>
  <si>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</si>
  <si>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</si>
  <si>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</si>
  <si>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</si>
  <si>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</si>
  <si>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</si>
  <si>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</si>
  <si>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</si>
  <si>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</si>
  <si>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</si>
  <si>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</si>
  <si>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</si>
  <si>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</si>
  <si>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</si>
  <si>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</si>
  <si>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</si>
  <si>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</si>
  <si>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</si>
  <si>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</si>
  <si>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</si>
  <si>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</si>
  <si>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</si>
  <si>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</si>
  <si>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</si>
  <si>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</si>
  <si>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</si>
  <si>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</si>
  <si>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</si>
  <si>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</si>
  <si>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</si>
  <si>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</si>
  <si>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</si>
  <si>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</si>
  <si>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</si>
  <si>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</si>
  <si>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</si>
  <si>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</si>
  <si>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</si>
  <si>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</si>
  <si>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</si>
  <si>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</si>
  <si>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</si>
  <si>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</si>
  <si>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</si>
  <si>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</si>
  <si>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</si>
  <si>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</si>
  <si>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</si>
  <si>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</si>
  <si>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</si>
  <si>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</si>
  <si>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</si>
  <si>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</si>
  <si>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</si>
  <si>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</si>
  <si>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</si>
  <si>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</si>
  <si>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</si>
  <si>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</si>
  <si>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</si>
  <si>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</si>
  <si>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</si>
  <si>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</si>
  <si>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</si>
  <si>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</si>
  <si>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</si>
  <si>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</si>
  <si>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</si>
  <si>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</si>
  <si>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</si>
  <si>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</si>
  <si>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</si>
  <si>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</si>
  <si>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</si>
  <si>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</si>
  <si>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</si>
  <si>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</si>
  <si>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</si>
  <si>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</si>
  <si>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</si>
  <si>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</si>
  <si>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</si>
  <si>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</si>
  <si>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</si>
  <si>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</si>
  <si>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</si>
  <si>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</si>
  <si>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</si>
  <si>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</si>
  <si>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</si>
  <si>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</si>
  <si>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</si>
  <si>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</si>
  <si>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</si>
  <si>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</si>
  <si>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</si>
  <si>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</si>
  <si>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</si>
  <si>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</si>
  <si>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</si>
  <si>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</si>
  <si>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</si>
  <si>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</si>
  <si>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</si>
  <si>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</si>
  <si>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</si>
  <si>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</si>
  <si>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</si>
  <si>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</si>
  <si>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</si>
  <si>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</si>
  <si>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</si>
  <si>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</si>
  <si>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</si>
  <si>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</si>
  <si>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</si>
  <si>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</si>
  <si>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</si>
  <si>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</si>
  <si>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</si>
  <si>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</si>
  <si>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</si>
  <si>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</si>
  <si>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</si>
  <si>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</si>
  <si>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</si>
  <si>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</si>
  <si>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</si>
  <si>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</si>
  <si>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</si>
  <si>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</si>
  <si>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</si>
  <si>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</si>
  <si>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</si>
  <si>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</si>
  <si>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</si>
  <si>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</si>
  <si>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</si>
  <si>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</si>
  <si>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</si>
  <si>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</si>
  <si>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</si>
  <si>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</si>
  <si>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</si>
  <si>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</si>
  <si>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</si>
  <si>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</si>
  <si>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</si>
  <si>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</si>
  <si>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</si>
  <si>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</si>
  <si>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</si>
  <si>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</si>
  <si>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</si>
  <si>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</si>
  <si>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</si>
  <si>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</si>
  <si>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</si>
  <si>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</si>
  <si>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</si>
  <si>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</si>
  <si>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</si>
  <si>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</si>
  <si>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</si>
  <si>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</si>
  <si>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</si>
  <si>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</si>
  <si>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</si>
  <si>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</si>
  <si>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</si>
  <si>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</si>
  <si>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</si>
  <si>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</si>
  <si>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</si>
  <si>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</si>
  <si>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</si>
  <si>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</si>
  <si>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</si>
  <si>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</si>
  <si>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</si>
  <si>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</si>
  <si>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</si>
  <si>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</si>
  <si>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</si>
  <si>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</si>
  <si>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</si>
  <si>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</si>
  <si>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</si>
  <si>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</si>
  <si>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</si>
  <si>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</si>
  <si>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</si>
  <si>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</si>
  <si>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</si>
  <si>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</si>
  <si>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</si>
  <si>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</si>
  <si>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</si>
  <si>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</si>
  <si>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</si>
  <si>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</si>
  <si>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</si>
  <si>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</si>
  <si>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</si>
  <si>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</si>
  <si>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</si>
  <si>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</si>
  <si>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</si>
  <si>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</si>
  <si>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</si>
  <si>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</si>
  <si>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</si>
  <si>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</si>
  <si>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</si>
  <si>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</si>
  <si>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</si>
  <si>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</si>
  <si>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</si>
  <si>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</si>
  <si>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</si>
  <si>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</si>
  <si>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</si>
  <si>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</si>
  <si>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</si>
  <si>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</si>
  <si>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</si>
  <si>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</si>
  <si>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</si>
  <si>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</si>
  <si>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</si>
  <si>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</si>
  <si>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</si>
  <si>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</si>
  <si>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</si>
  <si>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</si>
  <si>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</si>
  <si>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</si>
  <si>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</si>
  <si>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</si>
  <si>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</si>
  <si>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</si>
  <si>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</si>
  <si>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</si>
  <si>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</si>
  <si>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</si>
  <si>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</si>
  <si>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</si>
  <si>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</si>
  <si>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</si>
  <si>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</si>
  <si>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</si>
  <si>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</si>
  <si>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</si>
  <si>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</si>
  <si>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</si>
  <si>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</si>
  <si>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</si>
  <si>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</si>
  <si>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</si>
  <si>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</si>
  <si>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</si>
  <si>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</si>
  <si>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</si>
  <si>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</si>
  <si>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</si>
  <si>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</si>
  <si>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</si>
  <si>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</si>
  <si>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</si>
  <si>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</si>
  <si>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</si>
  <si>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</si>
  <si>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</si>
  <si>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</si>
  <si>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</si>
  <si>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</si>
  <si>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</si>
  <si>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</si>
  <si>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</si>
  <si>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</si>
  <si>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</si>
  <si>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</si>
  <si>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</si>
  <si>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</si>
  <si>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</si>
  <si>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</si>
  <si>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</si>
  <si>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</si>
  <si>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</si>
  <si>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</si>
  <si>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</si>
  <si>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</si>
  <si>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</si>
  <si>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</si>
  <si>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</si>
  <si>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</si>
  <si>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</si>
  <si>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</si>
  <si>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</si>
  <si>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</si>
  <si>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</si>
  <si>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</si>
  <si>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</si>
  <si>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</si>
  <si>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</si>
  <si>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</si>
  <si>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</si>
  <si>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</si>
  <si>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</si>
  <si>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</si>
  <si>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</si>
  <si>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</si>
  <si>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</si>
  <si>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</si>
  <si>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</si>
  <si>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</si>
  <si>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</si>
  <si>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</si>
  <si>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</si>
  <si>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</si>
  <si>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</si>
  <si>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</si>
  <si>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</si>
  <si>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</si>
  <si>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</si>
  <si>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</si>
  <si>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</si>
  <si>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</si>
  <si>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</si>
  <si>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</si>
  <si>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</si>
  <si>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</si>
  <si>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</si>
  <si>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</si>
  <si>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</si>
  <si>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</si>
  <si>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</si>
  <si>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</si>
  <si>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</si>
  <si>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</si>
  <si>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</si>
  <si>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</si>
  <si>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</si>
  <si>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</si>
  <si>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</si>
  <si>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</si>
  <si>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</si>
  <si>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</si>
  <si>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</si>
  <si>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</si>
  <si>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</si>
  <si>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</si>
  <si>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</si>
  <si>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</si>
  <si>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</si>
  <si>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</si>
  <si>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</si>
  <si>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</si>
  <si>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</si>
  <si>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</si>
  <si>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</si>
  <si>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</si>
  <si>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</si>
  <si>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</si>
  <si>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</si>
  <si>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</si>
  <si>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</si>
  <si>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</si>
  <si>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</si>
  <si>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</si>
  <si>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</si>
  <si>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</si>
  <si>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</si>
  <si>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</si>
  <si>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</si>
  <si>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</si>
  <si>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</si>
  <si>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</si>
  <si>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</si>
  <si>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</si>
  <si>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</si>
  <si>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</si>
  <si>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</si>
  <si>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</si>
  <si>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</si>
  <si>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</si>
  <si>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</si>
  <si>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</si>
  <si>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</si>
  <si>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</si>
  <si>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</si>
  <si>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</si>
  <si>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</si>
  <si>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</si>
  <si>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</si>
  <si>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</si>
  <si>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</si>
  <si>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</si>
  <si>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</si>
  <si>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</si>
  <si>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</si>
  <si>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</si>
  <si>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</si>
  <si>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</si>
  <si>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</si>
  <si>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</si>
  <si>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</si>
  <si>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</si>
  <si>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</si>
  <si>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</si>
  <si>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</si>
  <si>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</si>
  <si>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</si>
  <si>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</si>
  <si>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</si>
  <si>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</si>
  <si>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</si>
  <si>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</si>
  <si>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</si>
  <si>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</si>
  <si>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</si>
  <si>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</si>
  <si>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</si>
  <si>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</si>
  <si>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</si>
  <si>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</si>
  <si>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</si>
  <si>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</si>
  <si>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</si>
  <si>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</si>
  <si>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</si>
  <si>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</si>
  <si>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</si>
  <si>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</si>
  <si>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</si>
  <si>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</si>
  <si>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</si>
  <si>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</si>
  <si>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</si>
  <si>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</si>
  <si>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</si>
  <si>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</si>
  <si>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</si>
  <si>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</si>
  <si>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</si>
  <si>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</si>
  <si>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</si>
  <si>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</si>
  <si>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</si>
  <si>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</si>
  <si>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</si>
  <si>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</si>
  <si>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</si>
  <si>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</si>
  <si>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</si>
  <si>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</si>
  <si>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</si>
  <si>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</si>
  <si>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</si>
  <si>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</si>
  <si>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</si>
  <si>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</si>
  <si>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</si>
  <si>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</si>
  <si>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</si>
  <si>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</si>
  <si>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</si>
  <si>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</si>
  <si>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</si>
  <si>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</si>
  <si>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</si>
  <si>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</si>
  <si>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</si>
  <si>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</si>
  <si>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</si>
  <si>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</si>
  <si>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</si>
  <si>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</si>
  <si>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</si>
  <si>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</si>
  <si>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</si>
  <si>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</si>
  <si>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</si>
  <si>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</si>
  <si>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</si>
  <si>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</si>
  <si>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</si>
  <si>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</si>
  <si>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</si>
  <si>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</si>
  <si>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</si>
  <si>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</si>
  <si>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</si>
  <si>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</si>
  <si>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</si>
  <si>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</si>
  <si>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</si>
  <si>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</si>
  <si>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</si>
  <si>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</si>
  <si>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</si>
  <si>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</si>
  <si>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</si>
  <si>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</si>
  <si>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</si>
  <si>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</si>
  <si>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</si>
  <si>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</si>
  <si>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</si>
  <si>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</si>
  <si>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</si>
  <si>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</si>
  <si>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</si>
  <si>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</si>
  <si>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</si>
  <si>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</si>
  <si>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</si>
  <si>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</si>
  <si>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</si>
  <si>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</si>
  <si>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</si>
  <si>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</si>
  <si>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</si>
  <si>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</si>
  <si>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</si>
  <si>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</si>
  <si>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</si>
  <si>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</si>
  <si>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</si>
  <si>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</si>
  <si>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</si>
  <si>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</si>
  <si>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</si>
  <si>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</si>
  <si>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</si>
  <si>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</si>
  <si>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</si>
  <si>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</si>
  <si>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</si>
  <si>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</si>
  <si>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</si>
  <si>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</si>
  <si>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</si>
  <si>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</si>
  <si>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</si>
  <si>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</si>
  <si>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</si>
  <si>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</si>
  <si>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</si>
  <si>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</si>
  <si>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</si>
  <si>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</si>
  <si>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</si>
  <si>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</si>
  <si>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</si>
  <si>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</si>
  <si>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</si>
  <si>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</si>
  <si>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</si>
  <si>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</si>
  <si>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</si>
  <si>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</si>
  <si>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</si>
  <si>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</si>
  <si>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</si>
  <si>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</si>
  <si>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</si>
  <si>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</si>
  <si>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</si>
  <si>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</si>
  <si>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</si>
  <si>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</si>
  <si>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</si>
  <si>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</si>
  <si>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</si>
  <si>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</si>
  <si>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</si>
  <si>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</si>
  <si>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</si>
  <si>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</si>
  <si>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</si>
  <si>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</si>
  <si>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</si>
  <si>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</si>
  <si>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</si>
  <si>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</si>
  <si>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</si>
  <si>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</si>
  <si>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</si>
  <si>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</si>
  <si>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</si>
  <si>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</si>
  <si>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</si>
  <si>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</si>
  <si>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</si>
  <si>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</si>
  <si>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</si>
  <si>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</si>
  <si>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</si>
  <si>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</si>
  <si>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</si>
  <si>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</si>
  <si>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</si>
  <si>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</si>
  <si>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</si>
  <si>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</si>
  <si>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</si>
  <si>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</si>
  <si>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</si>
  <si>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</si>
  <si>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</si>
  <si>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</si>
  <si>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</si>
  <si>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</si>
  <si>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</si>
  <si>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</si>
  <si>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</si>
  <si>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</si>
  <si>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</si>
  <si>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</si>
  <si>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</si>
  <si>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</si>
  <si>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</si>
  <si>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</si>
  <si>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</si>
  <si>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</si>
  <si>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</si>
  <si>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</si>
  <si>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</si>
  <si>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</si>
  <si>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</si>
  <si>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</si>
  <si>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</si>
  <si>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</si>
  <si>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</si>
  <si>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</si>
  <si>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</si>
  <si>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</si>
  <si>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</si>
  <si>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</si>
  <si>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</si>
  <si>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</si>
  <si>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</si>
  <si>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</si>
  <si>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</si>
  <si>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</si>
  <si>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</si>
  <si>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</si>
  <si>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</si>
  <si>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</si>
  <si>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</si>
  <si>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</si>
  <si>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</si>
  <si>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</si>
  <si>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</si>
  <si>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</si>
  <si>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</si>
  <si>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</si>
  <si>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</si>
  <si>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</si>
  <si>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</si>
  <si>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</si>
  <si>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</si>
  <si>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</si>
  <si>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</si>
  <si>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</si>
  <si>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</si>
  <si>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</si>
  <si>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</si>
  <si>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</si>
  <si>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</si>
  <si>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</si>
  <si>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</si>
  <si>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</si>
  <si>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</si>
  <si>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</si>
  <si>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</si>
  <si>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</si>
  <si>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</si>
  <si>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</si>
  <si>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</si>
  <si>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</si>
  <si>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</si>
  <si>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</si>
  <si>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</si>
  <si>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</si>
  <si>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</si>
  <si>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</si>
  <si>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</si>
  <si>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</si>
  <si>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</si>
  <si>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</si>
  <si>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</si>
  <si>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</si>
  <si>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</si>
  <si>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</si>
  <si>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</si>
  <si>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</si>
  <si>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</si>
  <si>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</si>
  <si>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</si>
  <si>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</si>
  <si>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</si>
  <si>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</si>
  <si>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</si>
  <si>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</si>
  <si>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</si>
  <si>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</si>
  <si>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</si>
  <si>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</si>
  <si>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</si>
  <si>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</si>
  <si>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</si>
  <si>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</si>
  <si>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</si>
  <si>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</si>
  <si>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</si>
  <si>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</si>
  <si>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</si>
  <si>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</si>
  <si>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</si>
  <si>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</si>
  <si>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</si>
  <si>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</si>
  <si>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</si>
  <si>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</si>
  <si>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</si>
  <si>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</si>
  <si>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</si>
  <si>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</si>
  <si>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</si>
  <si>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</si>
  <si>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</si>
  <si>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</si>
  <si>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</si>
  <si>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</si>
  <si>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</si>
  <si>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</si>
  <si>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</si>
  <si>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</si>
  <si>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</si>
  <si>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</si>
  <si>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</si>
  <si>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</si>
  <si>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</si>
  <si>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</si>
  <si>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</si>
  <si>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</si>
  <si>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</si>
  <si>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</si>
  <si>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</si>
  <si>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</si>
  <si>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</si>
  <si>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</si>
  <si>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</si>
  <si>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</si>
  <si>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</si>
  <si>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</si>
  <si>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</si>
  <si>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</si>
  <si>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</si>
  <si>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</si>
  <si>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</si>
  <si>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</si>
  <si>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</si>
  <si>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</si>
  <si>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</si>
  <si>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</si>
  <si>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</si>
  <si>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</si>
  <si>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</si>
  <si>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</si>
  <si>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</si>
  <si>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</si>
  <si>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</si>
  <si>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</si>
  <si>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</si>
  <si>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</si>
  <si>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</si>
  <si>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</si>
  <si>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</si>
  <si>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</si>
  <si>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</si>
  <si>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</si>
  <si>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</si>
  <si>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</si>
  <si>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</si>
  <si>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</si>
  <si>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</si>
  <si>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</si>
  <si>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</si>
  <si>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</si>
  <si>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</si>
  <si>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</si>
  <si>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</si>
  <si>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</si>
  <si>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</si>
  <si>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</si>
  <si>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</si>
  <si>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</si>
  <si>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</si>
  <si>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</si>
  <si>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</si>
  <si>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</si>
  <si>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</si>
  <si>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</si>
  <si>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</si>
  <si>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</si>
  <si>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</si>
  <si>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</si>
  <si>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</si>
  <si>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</si>
  <si>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</si>
  <si>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</si>
  <si>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</si>
  <si>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</si>
  <si>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</si>
  <si>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</si>
  <si>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</si>
  <si>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</si>
  <si>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</si>
  <si>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</si>
  <si>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</si>
  <si>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</si>
  <si>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</si>
  <si>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</si>
  <si>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</si>
  <si>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</si>
  <si>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</si>
  <si>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</si>
  <si>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</si>
  <si>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</si>
  <si>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</si>
  <si>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</si>
  <si>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</si>
  <si>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</si>
  <si>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</si>
  <si>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</si>
  <si>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</si>
  <si>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</si>
  <si>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</si>
  <si>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</si>
  <si>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</si>
  <si>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</si>
  <si>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</si>
  <si>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</si>
  <si>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</si>
  <si>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</si>
  <si>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</si>
  <si>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</si>
  <si>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</si>
  <si>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</si>
  <si>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</si>
  <si>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</si>
  <si>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</si>
  <si>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</si>
  <si>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</si>
  <si>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</si>
  <si>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</si>
  <si>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</si>
  <si>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</si>
  <si>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</si>
  <si>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</si>
  <si>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</si>
  <si>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</si>
  <si>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</si>
  <si>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</si>
  <si>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</si>
  <si>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</si>
  <si>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</si>
  <si>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</si>
  <si>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</si>
  <si>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</si>
  <si>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</si>
  <si>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</si>
  <si>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</si>
  <si>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</si>
  <si>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</si>
  <si>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</si>
  <si>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</si>
  <si>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</si>
  <si>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</si>
  <si>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</si>
  <si>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</si>
  <si>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</si>
  <si>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</si>
  <si>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</si>
  <si>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</si>
  <si>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</si>
  <si>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</si>
  <si>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</si>
  <si>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</si>
  <si>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</si>
  <si>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</si>
  <si>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</si>
  <si>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</si>
  <si>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</si>
  <si>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</si>
  <si>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</si>
  <si>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</si>
  <si>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</si>
  <si>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</si>
  <si>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</si>
  <si>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</si>
  <si>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</si>
  <si>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</si>
  <si>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</si>
  <si>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</si>
  <si>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</si>
  <si>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</si>
  <si>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</si>
  <si>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</si>
  <si>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</si>
  <si>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</si>
  <si>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</si>
  <si>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</si>
  <si>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</si>
  <si>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</si>
  <si>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</si>
  <si>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</si>
  <si>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</si>
  <si>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</si>
  <si>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</si>
  <si>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</si>
  <si>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</si>
  <si>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</si>
  <si>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</si>
  <si>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</si>
  <si>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</si>
  <si>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</si>
  <si>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</si>
  <si>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</si>
  <si>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</si>
  <si>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</si>
  <si>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</si>
  <si>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</si>
  <si>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</si>
  <si>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</si>
  <si>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</si>
  <si>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</si>
  <si>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</si>
  <si>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</si>
  <si>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</si>
  <si>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</si>
  <si>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</si>
  <si>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</si>
  <si>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</si>
  <si>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</si>
  <si>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</si>
  <si>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</si>
  <si>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</si>
  <si>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</si>
  <si>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</si>
  <si>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</si>
  <si>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</si>
  <si>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</si>
  <si>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</si>
  <si>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</si>
  <si>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</si>
  <si>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</si>
  <si>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</si>
  <si>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</si>
  <si>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</si>
  <si>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</si>
  <si>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</si>
  <si>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</si>
  <si>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</si>
  <si>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</si>
  <si>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</si>
  <si>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</si>
  <si>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</si>
  <si>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</si>
  <si>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</si>
  <si>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</si>
  <si>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</si>
  <si>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</si>
  <si>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</si>
  <si>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</si>
  <si>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</si>
  <si>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</si>
  <si>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</si>
  <si>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</si>
  <si>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</si>
  <si>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</si>
  <si>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</si>
  <si>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</si>
  <si>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</si>
  <si>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</si>
  <si>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</si>
  <si>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</si>
  <si>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</si>
  <si>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</si>
  <si>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</si>
  <si>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</si>
  <si>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</si>
  <si>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</si>
  <si>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</si>
  <si>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</si>
  <si>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</si>
  <si>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</si>
  <si>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</si>
  <si>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</si>
  <si>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</si>
  <si>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</si>
  <si>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</si>
  <si>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</si>
  <si>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</si>
  <si>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</si>
  <si>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</si>
  <si>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</si>
  <si>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</si>
  <si>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</si>
  <si>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</si>
  <si>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</si>
  <si>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</si>
  <si>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</si>
  <si>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</si>
  <si>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</si>
  <si>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</si>
  <si>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</si>
  <si>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</si>
  <si>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</si>
  <si>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</si>
  <si>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</si>
  <si>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</si>
  <si>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</si>
  <si>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</si>
  <si>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</si>
  <si>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</si>
  <si>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</si>
  <si>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</si>
  <si>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</si>
  <si>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</si>
  <si>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</si>
  <si>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</si>
  <si>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</si>
  <si>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</si>
  <si>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</si>
  <si>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</si>
  <si>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</si>
  <si>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</si>
  <si>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</si>
  <si>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</si>
  <si>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</si>
  <si>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</si>
  <si>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</si>
  <si>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</si>
  <si>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</si>
  <si>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</si>
  <si>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</si>
  <si>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</si>
  <si>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</si>
  <si>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</si>
  <si>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</si>
  <si>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</si>
  <si>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</si>
  <si>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</si>
  <si>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</si>
  <si>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</si>
  <si>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</si>
  <si>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</si>
  <si>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</si>
  <si>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</si>
  <si>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</si>
  <si>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</si>
  <si>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</si>
  <si>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</si>
  <si>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</si>
  <si>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</si>
  <si>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</si>
  <si>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</si>
  <si>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</si>
  <si>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</si>
  <si>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</si>
  <si>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</si>
  <si>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</si>
  <si>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</si>
  <si>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</si>
  <si>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</si>
  <si>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</si>
  <si>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</si>
  <si>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</si>
  <si>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</si>
  <si>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</si>
  <si>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</si>
  <si>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</si>
  <si>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</si>
  <si>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</si>
  <si>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</si>
  <si>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</si>
  <si>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</si>
  <si>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</si>
  <si>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</si>
  <si>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</si>
  <si>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</si>
  <si>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</si>
  <si>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</si>
  <si>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</si>
  <si>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</si>
  <si>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</si>
  <si>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</si>
  <si>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</si>
  <si>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</si>
  <si>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</si>
  <si>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</si>
  <si>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</si>
  <si>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</si>
  <si>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</si>
  <si>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</si>
  <si>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</si>
  <si>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</si>
  <si>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</si>
  <si>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</si>
  <si>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</si>
  <si>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</si>
  <si>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</si>
  <si>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</si>
  <si>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</si>
  <si>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</si>
  <si>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</si>
  <si>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</si>
  <si>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</si>
  <si>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</si>
  <si>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</si>
  <si>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</si>
  <si>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</si>
  <si>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</si>
  <si>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</si>
  <si>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</si>
  <si>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</si>
  <si>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</si>
  <si>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</si>
  <si>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</si>
  <si>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</si>
  <si>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</si>
  <si>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</si>
  <si>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</si>
  <si>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</si>
  <si>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</si>
  <si>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</si>
  <si>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</si>
  <si>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</si>
  <si>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</si>
  <si>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</si>
  <si>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</si>
  <si>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</si>
  <si>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</si>
  <si>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</si>
  <si>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</si>
  <si>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</si>
  <si>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</si>
  <si>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</si>
  <si>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</si>
  <si>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</si>
  <si>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</si>
  <si>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</si>
  <si>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</si>
  <si>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</si>
  <si>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</si>
  <si>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</si>
  <si>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</si>
  <si>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</si>
  <si>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</si>
  <si>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</si>
  <si>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</si>
  <si>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</si>
  <si>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</si>
  <si>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</si>
  <si>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</si>
  <si>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</si>
  <si>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</si>
  <si>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</si>
  <si>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</si>
  <si>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</si>
  <si>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</si>
  <si>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</si>
  <si>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</si>
  <si>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</si>
  <si>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</si>
  <si>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</si>
  <si>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</si>
  <si>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</si>
  <si>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</si>
  <si>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</si>
  <si>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</si>
  <si>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</si>
  <si>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</si>
  <si>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</si>
  <si>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</si>
  <si>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</si>
  <si>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</si>
  <si>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</si>
  <si>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</si>
  <si>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</si>
  <si>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</si>
  <si>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</si>
  <si>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</si>
  <si>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</si>
  <si>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</si>
  <si>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</si>
  <si>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</si>
  <si>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</si>
  <si>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</si>
  <si>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</si>
  <si>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</si>
  <si>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</si>
  <si>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</si>
  <si>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</si>
  <si>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</si>
  <si>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</si>
  <si>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</si>
  <si>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</si>
  <si>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</si>
  <si>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</si>
  <si>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</si>
  <si>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</si>
  <si>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</si>
  <si>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</si>
  <si>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</si>
  <si>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</si>
  <si>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</si>
  <si>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</si>
  <si>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</si>
  <si>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</si>
  <si>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</si>
  <si>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</si>
  <si>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</si>
  <si>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</si>
  <si>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</si>
  <si>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</si>
  <si>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</si>
  <si>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</si>
  <si>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</si>
  <si>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</si>
  <si>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</si>
  <si>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</si>
  <si>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</si>
  <si>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</si>
  <si>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</si>
  <si>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</si>
  <si>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</si>
  <si>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</si>
  <si>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</si>
  <si>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</si>
  <si>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</si>
  <si>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</si>
  <si>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</si>
  <si>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</si>
  <si>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</si>
  <si>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</si>
  <si>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</si>
  <si>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</si>
  <si>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</si>
  <si>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</si>
  <si>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</si>
  <si>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</si>
  <si>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</si>
  <si>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</si>
  <si>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</si>
  <si>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</si>
  <si>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</si>
  <si>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</si>
  <si>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</si>
  <si>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</si>
  <si>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</si>
  <si>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</si>
  <si>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</si>
  <si>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</si>
  <si>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</si>
  <si>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</si>
  <si>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</si>
  <si>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</si>
  <si>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</si>
  <si>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</si>
  <si>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</si>
  <si>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</si>
  <si>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</si>
  <si>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</si>
  <si>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</si>
  <si>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</si>
  <si>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</si>
  <si>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</si>
  <si>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</si>
  <si>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</si>
  <si>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</si>
  <si>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</si>
  <si>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</si>
  <si>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</si>
  <si>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</si>
  <si>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</si>
  <si>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</si>
  <si>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</si>
  <si>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</si>
  <si>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</si>
  <si>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</si>
  <si>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</si>
  <si>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</si>
  <si>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</si>
  <si>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</si>
  <si>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</si>
  <si>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</si>
  <si>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</si>
  <si>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</si>
  <si>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</si>
  <si>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</si>
  <si>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</si>
  <si>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</si>
  <si>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</si>
  <si>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</si>
  <si>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</si>
  <si>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</si>
  <si>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</si>
  <si>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</si>
  <si>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</si>
  <si>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</si>
  <si>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</si>
  <si>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</si>
  <si>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</si>
  <si>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</si>
  <si>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</si>
  <si>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</si>
  <si>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</si>
  <si>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</si>
  <si>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</si>
  <si>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</si>
  <si>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</si>
  <si>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</si>
  <si>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</si>
  <si>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</si>
  <si>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</si>
  <si>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</si>
  <si>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</si>
  <si>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</si>
  <si>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</si>
  <si>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</si>
  <si>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</si>
  <si>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</si>
  <si>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</si>
  <si>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</si>
  <si>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</si>
  <si>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</si>
  <si>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</si>
  <si>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</si>
  <si>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</si>
  <si>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</si>
  <si>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</si>
  <si>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</si>
  <si>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</si>
  <si>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</si>
  <si>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</si>
  <si>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</si>
  <si>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</si>
  <si>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</si>
  <si>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</si>
  <si>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</si>
  <si>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</si>
  <si>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</si>
  <si>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</si>
  <si>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</si>
  <si>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</si>
  <si>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</si>
  <si>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</si>
  <si>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</si>
  <si>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</si>
  <si>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</si>
  <si>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</si>
  <si>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</si>
  <si>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</si>
  <si>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</si>
  <si>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</si>
  <si>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</si>
  <si>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</si>
  <si>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</si>
  <si>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</si>
  <si>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</si>
  <si>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</si>
  <si>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</si>
  <si>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</si>
  <si>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</si>
  <si>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</si>
  <si>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</si>
  <si>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</si>
  <si>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</si>
  <si>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</si>
  <si>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</si>
  <si>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</si>
  <si>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</si>
  <si>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</si>
  <si>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</si>
  <si>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</si>
  <si>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</si>
  <si>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</si>
  <si>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</si>
  <si>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</si>
  <si>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</si>
  <si>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</si>
  <si>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</si>
  <si>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</si>
  <si>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</si>
  <si>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</si>
  <si>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</si>
  <si>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</si>
  <si>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</si>
  <si>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</si>
  <si>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</si>
  <si>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</si>
  <si>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</si>
  <si>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</si>
  <si>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</si>
  <si>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</si>
  <si>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</si>
  <si>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</si>
  <si>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</si>
  <si>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</si>
  <si>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</si>
  <si>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</si>
  <si>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</si>
  <si>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</si>
  <si>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</si>
  <si>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</si>
  <si>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</si>
  <si>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</si>
  <si>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</si>
  <si>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</si>
  <si>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</si>
  <si>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</si>
  <si>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</si>
  <si>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</si>
  <si>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</si>
  <si>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</si>
  <si>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</si>
  <si>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</si>
  <si>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</si>
  <si>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</si>
  <si>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</si>
  <si>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</si>
  <si>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</si>
  <si>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</si>
  <si>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</si>
  <si>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</si>
  <si>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</si>
  <si>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</si>
  <si>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</si>
  <si>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</si>
  <si>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</si>
  <si>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</si>
  <si>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</si>
  <si>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</si>
  <si>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</si>
  <si>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</si>
  <si>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</si>
  <si>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</si>
  <si>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</si>
  <si>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</si>
  <si>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</si>
  <si>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</si>
  <si>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</si>
  <si>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</si>
  <si>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</si>
  <si>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</si>
  <si>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</si>
  <si>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</si>
  <si>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</si>
  <si>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</si>
  <si>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</si>
  <si>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</si>
  <si>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</si>
  <si>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</si>
  <si>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</si>
  <si>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</si>
  <si>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</si>
  <si>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</si>
  <si>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</si>
  <si>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</si>
  <si>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</si>
  <si>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</si>
  <si>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</si>
  <si>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</si>
  <si>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</si>
  <si>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</si>
  <si>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</si>
  <si>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</si>
  <si>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</si>
  <si>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</si>
  <si>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</si>
  <si>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</si>
  <si>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</si>
  <si>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</si>
  <si>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</si>
  <si>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</si>
  <si>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</si>
  <si>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</si>
  <si>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</si>
  <si>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</si>
  <si>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</si>
  <si>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</si>
  <si>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</si>
  <si>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</si>
  <si>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</si>
  <si>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</si>
  <si>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</si>
  <si>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</si>
  <si>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</si>
  <si>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</si>
  <si>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</si>
  <si>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</si>
  <si>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</si>
  <si>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</si>
  <si>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</si>
  <si>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</si>
  <si>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</si>
  <si>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</si>
  <si>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</si>
  <si>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</si>
  <si>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</si>
  <si>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</si>
  <si>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</si>
  <si>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</si>
  <si>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</si>
  <si>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</si>
  <si>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</si>
  <si>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</si>
  <si>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</si>
  <si>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</si>
  <si>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</si>
  <si>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</si>
  <si>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</si>
  <si>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</si>
  <si>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</si>
  <si>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</si>
  <si>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</si>
  <si>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</si>
  <si>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</si>
  <si>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</si>
  <si>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</si>
  <si>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</si>
  <si>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</si>
  <si>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</si>
  <si>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</si>
  <si>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</si>
  <si>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</si>
  <si>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</si>
  <si>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</si>
  <si>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</si>
  <si>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</si>
  <si>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</si>
  <si>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</si>
  <si>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</si>
  <si>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</si>
  <si>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</si>
  <si>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</si>
  <si>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</si>
  <si>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</si>
  <si>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</si>
  <si>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</si>
  <si>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</si>
  <si>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</si>
  <si>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</si>
  <si>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</si>
  <si>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</si>
  <si>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</si>
  <si>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</si>
  <si>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</si>
  <si>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</si>
  <si>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</si>
  <si>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</si>
  <si>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</si>
  <si>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</si>
  <si>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</si>
  <si>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</si>
  <si>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</si>
  <si>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</si>
  <si>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</si>
  <si>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</si>
  <si>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</si>
  <si>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</si>
  <si>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</si>
  <si>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</si>
  <si>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</si>
  <si>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</si>
  <si>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</si>
  <si>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</si>
  <si>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</si>
  <si>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</si>
  <si>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</si>
  <si>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</si>
  <si>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</si>
  <si>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</si>
  <si>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</si>
  <si>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</si>
  <si>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</si>
  <si>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</si>
  <si>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</si>
  <si>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</si>
  <si>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</si>
  <si>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</si>
  <si>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</si>
  <si>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</si>
  <si>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</si>
  <si>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</si>
  <si>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</si>
  <si>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</si>
  <si>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</si>
  <si>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</si>
  <si>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</si>
  <si>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</si>
  <si>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</si>
  <si>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</si>
  <si>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</si>
  <si>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</si>
  <si>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</si>
  <si>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</si>
  <si>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</si>
  <si>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</si>
  <si>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</si>
  <si>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</si>
  <si>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</si>
  <si>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</si>
  <si>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</si>
  <si>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</si>
  <si>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</si>
  <si>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</si>
  <si>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</si>
  <si>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</si>
  <si>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</si>
  <si>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</si>
  <si>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</si>
  <si>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</si>
  <si>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</si>
  <si>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</si>
  <si>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</si>
  <si>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</si>
  <si>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</si>
  <si>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</si>
  <si>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</si>
  <si>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</si>
  <si>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</si>
  <si>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</si>
  <si>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</si>
  <si>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</si>
  <si>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</si>
  <si>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</si>
  <si>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</si>
  <si>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</si>
  <si>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</si>
  <si>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</si>
  <si>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</si>
  <si>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</si>
  <si>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</si>
  <si>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</si>
  <si>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</si>
  <si>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</si>
  <si>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</si>
  <si>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</si>
  <si>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</si>
  <si>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</si>
  <si>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</si>
  <si>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</si>
  <si>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</si>
  <si>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</si>
  <si>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</si>
  <si>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</si>
  <si>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</si>
  <si>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</si>
  <si>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</si>
  <si>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</si>
  <si>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</si>
  <si>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</si>
  <si>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</si>
  <si>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</si>
  <si>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</si>
  <si>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</si>
  <si>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</si>
  <si>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</si>
  <si>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</si>
  <si>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</si>
  <si>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</si>
  <si>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</si>
  <si>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</si>
  <si>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</si>
  <si>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</si>
  <si>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</si>
  <si>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</si>
  <si>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</si>
  <si>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</si>
  <si>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</si>
  <si>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</si>
  <si>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</si>
  <si>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</si>
  <si>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</si>
  <si>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</si>
  <si>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</si>
  <si>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</si>
  <si>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</si>
  <si>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</si>
  <si>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</si>
  <si>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</si>
  <si>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</si>
  <si>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</si>
  <si>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</si>
  <si>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</si>
  <si>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</si>
  <si>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</si>
  <si>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</si>
  <si>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</si>
  <si>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</si>
  <si>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</si>
  <si>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</si>
  <si>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</si>
  <si>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</si>
  <si>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</si>
  <si>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</si>
  <si>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</si>
  <si>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</si>
  <si>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</si>
  <si>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</si>
  <si>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</si>
  <si>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</si>
  <si>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</si>
  <si>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</si>
  <si>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</si>
  <si>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</si>
  <si>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</si>
  <si>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</si>
  <si>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</si>
  <si>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</si>
  <si>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</si>
  <si>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</si>
  <si>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</si>
  <si>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</si>
  <si>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</si>
  <si>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</si>
  <si>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</si>
  <si>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</si>
  <si>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</si>
  <si>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</si>
  <si>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</si>
  <si>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</si>
  <si>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</si>
  <si>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</si>
  <si>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</si>
  <si>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</si>
  <si>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</si>
  <si>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</si>
  <si>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</si>
  <si>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</si>
  <si>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</si>
  <si>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</si>
  <si>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</si>
  <si>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</si>
  <si>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</si>
  <si>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</si>
  <si>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</si>
  <si>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</si>
  <si>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</si>
  <si>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</si>
  <si>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</si>
  <si>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</si>
  <si>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</si>
  <si>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</si>
  <si>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</si>
  <si>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</si>
  <si>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</si>
  <si>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</si>
  <si>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</si>
  <si>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</si>
  <si>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</si>
  <si>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</si>
  <si>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</si>
  <si>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</si>
  <si>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</si>
  <si>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</si>
  <si>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</si>
  <si>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</si>
  <si>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</si>
  <si>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</si>
  <si>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</si>
  <si>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</si>
  <si>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</si>
  <si>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</si>
  <si>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</si>
  <si>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</si>
  <si>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</si>
  <si>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</si>
  <si>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</si>
  <si>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</si>
  <si>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</si>
  <si>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</si>
  <si>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</si>
  <si>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</si>
  <si>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</si>
  <si>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</si>
  <si>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</si>
  <si>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</si>
  <si>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</si>
  <si>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</si>
  <si>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</si>
  <si>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</si>
  <si>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</si>
  <si>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</si>
  <si>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</si>
  <si>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</si>
  <si>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</si>
  <si>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</si>
  <si>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</si>
  <si>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</si>
  <si>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</si>
  <si>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</si>
  <si>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</si>
  <si>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</si>
  <si>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</si>
  <si>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</si>
  <si>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</si>
  <si>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</si>
  <si>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</si>
  <si>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</si>
  <si>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</si>
  <si>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</si>
  <si>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</si>
  <si>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</si>
  <si>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</si>
  <si>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</si>
  <si>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</si>
  <si>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</si>
  <si>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</si>
  <si>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</si>
  <si>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</si>
  <si>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</si>
  <si>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</si>
  <si>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</si>
  <si>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</si>
  <si>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</si>
  <si>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</si>
  <si>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</si>
  <si>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</si>
  <si>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</si>
  <si>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</si>
  <si>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</si>
  <si>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</si>
  <si>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</si>
  <si>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</si>
  <si>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</si>
  <si>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</si>
  <si>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</si>
  <si>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</si>
  <si>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</si>
  <si>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</si>
  <si>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</si>
  <si>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</si>
  <si>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</si>
  <si>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</si>
  <si>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</si>
  <si>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</si>
  <si>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</si>
  <si>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</si>
  <si>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</si>
  <si>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</si>
  <si>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</si>
  <si>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</si>
  <si>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</si>
  <si>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</si>
  <si>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</si>
  <si>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</si>
  <si>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</si>
  <si>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</si>
  <si>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</si>
  <si>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</si>
  <si>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</si>
  <si>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</si>
  <si>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</si>
  <si>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</si>
  <si>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</si>
  <si>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</si>
  <si>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</si>
  <si>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</si>
  <si>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</si>
  <si>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</si>
  <si>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</si>
  <si>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</si>
  <si>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</si>
  <si>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</si>
  <si>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</si>
  <si>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</si>
  <si>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</si>
  <si>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</si>
  <si>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</si>
  <si>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</si>
  <si>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</si>
  <si>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</si>
  <si>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</si>
  <si>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</si>
  <si>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</si>
  <si>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</si>
  <si>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</si>
  <si>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</si>
  <si>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</si>
  <si>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</si>
  <si>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</si>
  <si>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</si>
  <si>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</si>
  <si>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</si>
  <si>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</si>
  <si>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</si>
  <si>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</si>
  <si>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</si>
  <si>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</si>
  <si>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</si>
  <si>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</si>
  <si>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</si>
  <si>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</si>
  <si>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</si>
  <si>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</si>
  <si>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</si>
  <si>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</si>
  <si>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</si>
  <si>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</si>
  <si>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</si>
  <si>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</si>
  <si>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</si>
  <si>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</si>
  <si>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</si>
  <si>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</si>
  <si>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</si>
  <si>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</si>
  <si>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</si>
  <si>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</si>
  <si>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</si>
  <si>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</si>
  <si>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</si>
  <si>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</si>
  <si>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</si>
  <si>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</si>
  <si>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</si>
  <si>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</si>
  <si>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</si>
  <si>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</si>
  <si>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</si>
  <si>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</si>
  <si>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</si>
  <si>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</si>
  <si>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</si>
  <si>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</si>
  <si>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</si>
  <si>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</si>
  <si>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</si>
  <si>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</si>
  <si>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</si>
  <si>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</si>
  <si>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</si>
  <si>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</si>
  <si>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</si>
  <si>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</si>
  <si>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</si>
  <si>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</si>
  <si>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</si>
  <si>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</si>
  <si>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</si>
  <si>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</si>
  <si>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</si>
  <si>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</si>
  <si>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</si>
  <si>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</si>
  <si>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</si>
  <si>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</si>
  <si>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</si>
  <si>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</si>
  <si>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</si>
  <si>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</si>
  <si>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</si>
  <si>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</si>
  <si>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</si>
  <si>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</si>
  <si>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</si>
  <si>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</si>
  <si>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</si>
  <si>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</si>
  <si>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</si>
  <si>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</si>
  <si>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</si>
  <si>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</si>
  <si>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</si>
  <si>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</si>
  <si>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</si>
  <si>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</si>
  <si>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</si>
  <si>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</si>
  <si>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</si>
  <si>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</si>
  <si>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</si>
  <si>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</si>
  <si>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</si>
  <si>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</si>
  <si>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</si>
  <si>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</si>
  <si>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</si>
  <si>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</si>
  <si>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</si>
  <si>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</si>
  <si>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</si>
  <si>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</si>
  <si>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</si>
  <si>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</si>
  <si>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</si>
  <si>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</si>
  <si>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</si>
  <si>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</si>
  <si>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</si>
  <si>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</si>
  <si>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</si>
  <si>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</si>
  <si>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</si>
  <si>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</si>
  <si>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</si>
  <si>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</si>
  <si>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</si>
  <si>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</si>
  <si>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</si>
  <si>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</si>
  <si>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</si>
  <si>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</si>
  <si>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</si>
  <si>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</si>
  <si>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</si>
  <si>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</si>
  <si>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</si>
  <si>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</si>
  <si>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</si>
  <si>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</si>
  <si>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</si>
  <si>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</si>
  <si>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</si>
  <si>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</si>
  <si>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</si>
  <si>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</si>
  <si>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</si>
  <si>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</si>
  <si>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</si>
  <si>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</si>
  <si>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</si>
  <si>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</si>
  <si>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</si>
  <si>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</si>
  <si>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</si>
  <si>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</si>
  <si>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</si>
  <si>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</si>
  <si>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</si>
  <si>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</si>
  <si>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</si>
  <si>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</si>
  <si>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</si>
  <si>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</si>
  <si>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</si>
  <si>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</si>
  <si>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</si>
  <si>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</si>
  <si>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</si>
  <si>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</si>
  <si>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</si>
  <si>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</si>
  <si>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</si>
  <si>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</si>
  <si>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</si>
  <si>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</si>
  <si>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</si>
  <si>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</si>
  <si>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</si>
  <si>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</si>
  <si>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</si>
  <si>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</si>
  <si>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</si>
  <si>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</si>
  <si>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</si>
  <si>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</si>
  <si>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</si>
  <si>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</si>
  <si>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</si>
  <si>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</si>
  <si>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</si>
  <si>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</si>
  <si>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</si>
  <si>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</si>
  <si>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</si>
  <si>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</si>
  <si>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</si>
  <si>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</si>
  <si>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</si>
  <si>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</si>
  <si>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</si>
  <si>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</si>
  <si>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</si>
  <si>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</si>
  <si>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</si>
  <si>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</si>
  <si>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</si>
  <si>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</si>
  <si>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</si>
  <si>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</si>
  <si>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</si>
  <si>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</si>
  <si>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</si>
  <si>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</si>
  <si>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</si>
  <si>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</si>
  <si>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</si>
  <si>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</si>
  <si>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</si>
  <si>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</si>
  <si>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</si>
  <si>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</si>
  <si>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</si>
  <si>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</si>
  <si>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</si>
  <si>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</si>
  <si>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</si>
  <si>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</si>
  <si>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</si>
  <si>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</si>
  <si>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</si>
  <si>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</si>
  <si>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</si>
  <si>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</si>
  <si>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</si>
  <si>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</si>
  <si>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</si>
  <si>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</si>
  <si>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</si>
  <si>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</si>
  <si>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</si>
  <si>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</si>
  <si>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</si>
  <si>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</si>
  <si>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</si>
  <si>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</si>
  <si>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</si>
  <si>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</si>
  <si>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</si>
  <si>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</si>
  <si>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</si>
  <si>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</si>
  <si>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</si>
  <si>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</si>
  <si>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</si>
  <si>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</si>
  <si>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</si>
  <si>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</si>
  <si>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</si>
  <si>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</si>
  <si>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</si>
  <si>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</si>
  <si>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</si>
  <si>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</si>
  <si>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</si>
  <si>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</si>
  <si>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</si>
  <si>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</si>
  <si>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</si>
  <si>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</si>
  <si>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</si>
  <si>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</si>
  <si>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</si>
  <si>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</si>
  <si>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</si>
  <si>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</si>
  <si>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</si>
  <si>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</si>
  <si>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</si>
  <si>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</si>
  <si>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</si>
  <si>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</si>
  <si>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</si>
  <si>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</si>
  <si>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</si>
  <si>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</si>
  <si>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</si>
  <si>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</si>
  <si>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</si>
  <si>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</si>
  <si>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</si>
  <si>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</si>
  <si>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</si>
  <si>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</si>
  <si>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</si>
  <si>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</si>
  <si>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</si>
  <si>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</si>
  <si>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</si>
  <si>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</si>
  <si>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</si>
  <si>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</si>
  <si>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</si>
  <si>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</si>
  <si>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</si>
  <si>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</si>
  <si>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</si>
  <si>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</si>
  <si>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</si>
  <si>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</si>
  <si>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</si>
  <si>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</si>
  <si>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</si>
  <si>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</si>
  <si>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</si>
  <si>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</si>
  <si>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</si>
  <si>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</si>
  <si>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</si>
  <si>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</si>
  <si>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</si>
  <si>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</si>
  <si>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</si>
  <si>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</si>
  <si>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</si>
  <si>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</si>
  <si>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</si>
  <si>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</si>
  <si>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</si>
  <si>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</si>
  <si>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</si>
  <si>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</si>
  <si>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</si>
  <si>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</si>
  <si>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</si>
  <si>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</si>
  <si>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</si>
  <si>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</si>
  <si>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</si>
  <si>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</si>
  <si>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</si>
  <si>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</si>
  <si>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</si>
  <si>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</si>
  <si>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</si>
  <si>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</si>
  <si>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</si>
  <si>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</si>
  <si>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</si>
  <si>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</si>
  <si>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</si>
  <si>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</si>
  <si>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</si>
  <si>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</si>
  <si>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</si>
  <si>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</si>
  <si>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</si>
  <si>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</si>
  <si>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</si>
  <si>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</si>
  <si>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</si>
  <si>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</si>
  <si>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</si>
  <si>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</si>
  <si>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</si>
  <si>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</si>
  <si>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</si>
  <si>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</si>
  <si>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</si>
  <si>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</si>
  <si>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</si>
  <si>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</si>
  <si>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</si>
  <si>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</si>
  <si>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</si>
  <si>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</si>
  <si>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</si>
  <si>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</si>
  <si>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</si>
  <si>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</si>
  <si>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</si>
  <si>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</si>
  <si>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</si>
  <si>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</si>
  <si>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</si>
  <si>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</si>
  <si>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</si>
  <si>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</si>
  <si>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</si>
  <si>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</si>
  <si>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</si>
  <si>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</si>
  <si>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</si>
  <si>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</si>
  <si>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</si>
  <si>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</si>
  <si>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</si>
  <si>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</si>
  <si>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</si>
  <si>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</si>
  <si>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</si>
  <si>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</si>
  <si>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</si>
  <si>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</si>
  <si>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</si>
  <si>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</si>
  <si>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</si>
  <si>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</si>
  <si>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</si>
  <si>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</si>
  <si>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</si>
  <si>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</si>
  <si>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</si>
  <si>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</si>
  <si>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</si>
  <si>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</si>
  <si>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</si>
  <si>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</si>
  <si>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</si>
  <si>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</si>
  <si>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</si>
  <si>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</si>
  <si>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</si>
  <si>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</si>
  <si>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</si>
  <si>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</si>
  <si>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</si>
  <si>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</si>
  <si>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</si>
  <si>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</si>
  <si>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</si>
  <si>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</si>
  <si>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</si>
  <si>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</si>
  <si>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</si>
  <si>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</si>
  <si>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</si>
  <si>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</si>
  <si>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</si>
  <si>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</si>
  <si>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</si>
  <si>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</si>
  <si>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</si>
  <si>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</si>
  <si>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</si>
  <si>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</si>
  <si>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</si>
  <si>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</si>
  <si>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</si>
  <si>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</si>
  <si>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</si>
  <si>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</si>
  <si>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</si>
  <si>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</si>
  <si>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</si>
  <si>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</si>
  <si>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</si>
  <si>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</si>
  <si>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</si>
  <si>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</si>
  <si>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</si>
  <si>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</si>
  <si>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</si>
  <si>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</si>
  <si>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</si>
  <si>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</si>
  <si>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</si>
  <si>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</si>
  <si>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</si>
  <si>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</si>
  <si>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</si>
  <si>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</si>
  <si>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</si>
  <si>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</si>
  <si>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</si>
  <si>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</si>
  <si>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</si>
  <si>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</si>
  <si>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</si>
  <si>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</si>
  <si>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</si>
  <si>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</si>
  <si>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</si>
  <si>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</si>
  <si>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</si>
  <si>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</si>
  <si>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</si>
  <si>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</si>
  <si>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</si>
  <si>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</si>
  <si>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</si>
  <si>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</si>
  <si>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</si>
  <si>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</si>
  <si>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</si>
  <si>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</si>
  <si>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</si>
  <si>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</si>
  <si>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</si>
  <si>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</si>
  <si>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</si>
  <si>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</si>
  <si>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</si>
  <si>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</si>
  <si>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</si>
  <si>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</si>
  <si>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</si>
  <si>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</si>
  <si>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</si>
  <si>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</si>
  <si>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</si>
  <si>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</si>
  <si>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</si>
  <si>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</si>
  <si>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</si>
  <si>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</si>
  <si>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</si>
  <si>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</si>
  <si>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</si>
  <si>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</si>
  <si>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</si>
  <si>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</si>
  <si>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</si>
  <si>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</si>
  <si>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</si>
  <si>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</si>
  <si>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</si>
  <si>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</si>
  <si>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</si>
  <si>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</si>
  <si>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</si>
  <si>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</si>
  <si>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</si>
  <si>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</si>
  <si>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</si>
  <si>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</si>
  <si>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</si>
  <si>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</si>
  <si>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</si>
  <si>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</si>
  <si>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</si>
  <si>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</si>
  <si>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</si>
  <si>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</si>
  <si>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</si>
  <si>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</si>
  <si>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</si>
  <si>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</si>
  <si>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</si>
  <si>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</si>
  <si>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</si>
  <si>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</si>
  <si>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</si>
  <si>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</si>
  <si>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</si>
  <si>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</si>
  <si>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</si>
  <si>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</si>
  <si>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</si>
  <si>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</si>
  <si>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</si>
  <si>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</si>
  <si>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</si>
  <si>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</si>
  <si>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</si>
  <si>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</si>
  <si>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</si>
  <si>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</si>
  <si>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</si>
  <si>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</si>
  <si>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</si>
  <si>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</si>
  <si>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</si>
  <si>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</si>
  <si>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</si>
  <si>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</si>
  <si>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</si>
  <si>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</si>
  <si>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</si>
  <si>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</si>
  <si>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</si>
  <si>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</si>
  <si>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</si>
  <si>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</si>
  <si>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</si>
  <si>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</si>
  <si>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</si>
  <si>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</si>
  <si>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</si>
  <si>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</si>
  <si>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</si>
  <si>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</si>
  <si>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</si>
  <si>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</si>
  <si>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</si>
  <si>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</si>
  <si>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</si>
  <si>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</si>
  <si>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</si>
  <si>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</si>
  <si>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</si>
  <si>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</si>
  <si>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</si>
  <si>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</si>
  <si>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</si>
  <si>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</si>
  <si>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</si>
  <si>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</si>
  <si>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</si>
  <si>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</si>
  <si>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</si>
  <si>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</si>
  <si>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</si>
  <si>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</si>
  <si>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</si>
  <si>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</si>
  <si>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</si>
  <si>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</si>
  <si>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</si>
  <si>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</si>
  <si>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</si>
  <si>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</si>
  <si>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</si>
  <si>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</si>
  <si>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</si>
  <si>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</si>
  <si>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</si>
  <si>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</si>
  <si>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</si>
  <si>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</si>
  <si>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</si>
  <si>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</si>
  <si>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</si>
  <si>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</si>
  <si>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</si>
  <si>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</si>
  <si>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</si>
  <si>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</si>
  <si>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</si>
  <si>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</si>
  <si>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</si>
  <si>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</si>
  <si>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</si>
  <si>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</si>
  <si>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</si>
  <si>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</si>
  <si>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</si>
  <si>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</si>
  <si>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</si>
  <si>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</si>
  <si>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</si>
  <si>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</si>
  <si>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</si>
  <si>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</si>
  <si>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</si>
  <si>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</si>
  <si>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</si>
  <si>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</si>
  <si>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</si>
  <si>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</si>
  <si>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</si>
  <si>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</si>
  <si>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</si>
  <si>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</si>
  <si>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</si>
  <si>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</si>
  <si>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</si>
  <si>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</si>
  <si>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</si>
  <si>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</si>
  <si>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</si>
  <si>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</si>
  <si>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</si>
  <si>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</si>
  <si>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</si>
  <si>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</si>
  <si>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</si>
  <si>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</si>
  <si>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</si>
  <si>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</si>
  <si>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</si>
  <si>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</si>
  <si>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</si>
  <si>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</si>
  <si>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</si>
  <si>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</si>
  <si>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</si>
  <si>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</si>
  <si>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</si>
  <si>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</si>
  <si>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</si>
  <si>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</si>
  <si>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</si>
  <si>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</si>
  <si>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</si>
  <si>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</si>
  <si>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</si>
  <si>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</si>
  <si>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</si>
  <si>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</si>
  <si>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</si>
  <si>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</si>
  <si>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</si>
  <si>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</si>
  <si>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</si>
  <si>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</si>
  <si>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</si>
  <si>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</si>
  <si>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</si>
  <si>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</si>
  <si>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</si>
  <si>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</si>
  <si>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</si>
  <si>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</si>
  <si>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</si>
  <si>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</si>
  <si>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</si>
  <si>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</si>
  <si>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</si>
  <si>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</si>
  <si>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</si>
  <si>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</si>
  <si>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</si>
  <si>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</si>
  <si>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</si>
  <si>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</si>
  <si>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</si>
  <si>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</si>
  <si>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</si>
  <si>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</si>
  <si>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</si>
  <si>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</si>
  <si>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</si>
  <si>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</si>
  <si>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</si>
  <si>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</si>
  <si>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</si>
  <si>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</si>
  <si>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</si>
  <si>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</si>
  <si>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</si>
  <si>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</si>
  <si>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</si>
  <si>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</si>
  <si>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</si>
  <si>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</si>
  <si>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</si>
  <si>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</si>
  <si>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</si>
  <si>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</si>
  <si>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</si>
  <si>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</si>
  <si>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</si>
  <si>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</si>
  <si>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</si>
  <si>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</si>
  <si>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</si>
  <si>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</si>
  <si>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</si>
  <si>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</si>
  <si>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</si>
  <si>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</si>
  <si>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</si>
  <si>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</si>
  <si>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</si>
  <si>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</si>
  <si>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</si>
  <si>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</si>
  <si>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</si>
  <si>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</si>
  <si>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</si>
  <si>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</si>
  <si>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</si>
  <si>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</si>
  <si>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</si>
  <si>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</si>
  <si>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</si>
  <si>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</si>
  <si>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</si>
  <si>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</si>
  <si>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</si>
  <si>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</si>
  <si>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</si>
  <si>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</si>
  <si>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</si>
  <si>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</si>
  <si>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</si>
  <si>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</si>
  <si>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</si>
  <si>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</si>
  <si>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</si>
  <si>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</si>
  <si>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</si>
  <si>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</si>
  <si>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</si>
  <si>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</si>
  <si>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</si>
  <si>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</si>
  <si>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</si>
  <si>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</si>
  <si>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</si>
  <si>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</si>
  <si>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</si>
  <si>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</si>
  <si>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</si>
  <si>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</si>
  <si>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</si>
  <si>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</si>
  <si>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</si>
  <si>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</si>
  <si>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</si>
  <si>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</si>
  <si>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</si>
  <si>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</si>
  <si>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</si>
  <si>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</si>
  <si>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</si>
  <si>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</si>
  <si>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</si>
  <si>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</si>
  <si>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</si>
  <si>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</si>
  <si>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</si>
  <si>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</si>
  <si>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</si>
  <si>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</si>
  <si>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</si>
  <si>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</si>
  <si>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</si>
  <si>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</si>
  <si>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</si>
  <si>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</si>
  <si>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</si>
  <si>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</si>
  <si>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</si>
  <si>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</si>
  <si>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</si>
  <si>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</si>
  <si>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</si>
  <si>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</si>
  <si>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</si>
  <si>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</si>
  <si>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</si>
  <si>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</si>
  <si>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</si>
  <si>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</si>
  <si>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</si>
  <si>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</si>
  <si>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</si>
  <si>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</si>
  <si>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</si>
  <si>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</si>
  <si>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</si>
  <si>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</si>
  <si>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</si>
  <si>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</si>
  <si>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</si>
  <si>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</si>
  <si>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</si>
  <si>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</si>
  <si>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</si>
  <si>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</si>
  <si>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</si>
  <si>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</si>
  <si>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</si>
  <si>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</si>
  <si>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</si>
  <si>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</si>
  <si>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</si>
  <si>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</si>
  <si>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</si>
  <si>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</si>
  <si>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</si>
  <si>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</si>
  <si>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</si>
  <si>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</si>
  <si>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</si>
  <si>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</si>
  <si>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</si>
  <si>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</si>
  <si>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</si>
  <si>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</si>
  <si>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</si>
  <si>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</si>
  <si>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</si>
  <si>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</si>
  <si>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</si>
  <si>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</si>
  <si>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</si>
  <si>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</si>
  <si>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</si>
  <si>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</si>
  <si>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</si>
  <si>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</si>
  <si>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</si>
  <si>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</si>
  <si>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</si>
  <si>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</si>
  <si>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</si>
  <si>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</si>
  <si>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</si>
  <si>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</si>
  <si>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</si>
  <si>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</si>
  <si>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</si>
  <si>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</si>
  <si>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</si>
  <si>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</si>
  <si>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</si>
  <si>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</si>
  <si>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</si>
  <si>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</si>
  <si>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</si>
  <si>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</si>
  <si>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</si>
  <si>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</si>
  <si>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</si>
  <si>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</si>
  <si>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</si>
  <si>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</si>
  <si>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</si>
  <si>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</si>
  <si>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</si>
  <si>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</si>
  <si>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</si>
  <si>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</si>
  <si>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</si>
  <si>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</si>
  <si>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</si>
  <si>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</si>
  <si>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</si>
  <si>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</si>
  <si>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</si>
  <si>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</si>
  <si>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</si>
  <si>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</si>
  <si>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</si>
  <si>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</si>
  <si>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</si>
  <si>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</si>
  <si>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</si>
  <si>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</si>
  <si>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</si>
  <si>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</si>
  <si>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</si>
  <si>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</si>
  <si>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</si>
  <si>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</si>
  <si>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</si>
  <si>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</si>
  <si>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</si>
  <si>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</si>
  <si>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</si>
  <si>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</si>
  <si>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</si>
  <si>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</si>
  <si>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</si>
  <si>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</si>
  <si>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</si>
  <si>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</si>
  <si>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</si>
  <si>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</si>
  <si>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</si>
  <si>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</si>
  <si>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</si>
  <si>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</si>
  <si>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</si>
  <si>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</si>
  <si>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</si>
  <si>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</si>
  <si>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</si>
  <si>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</si>
  <si>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</si>
  <si>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</si>
  <si>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</si>
  <si>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</si>
  <si>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</si>
  <si>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</si>
  <si>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</si>
  <si>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</si>
  <si>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</si>
  <si>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</si>
  <si>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</si>
  <si>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</si>
  <si>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</si>
  <si>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</si>
  <si>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</si>
  <si>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</si>
  <si>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</si>
  <si>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</si>
  <si>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</si>
  <si>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</si>
  <si>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</si>
  <si>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</si>
  <si>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</si>
  <si>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</si>
  <si>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</si>
  <si>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</si>
  <si>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</si>
  <si>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</si>
  <si>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</si>
  <si>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</si>
  <si>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</si>
  <si>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</si>
  <si>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</si>
  <si>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</si>
  <si>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</si>
  <si>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</si>
  <si>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</si>
  <si>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</si>
  <si>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</si>
  <si>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</si>
  <si>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</si>
  <si>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</si>
  <si>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</si>
  <si>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</si>
  <si>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</si>
  <si>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</si>
  <si>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</si>
  <si>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</si>
  <si>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</si>
  <si>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</si>
  <si>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</si>
  <si>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</si>
  <si>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</si>
  <si>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</si>
  <si>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</si>
  <si>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</si>
  <si>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</si>
  <si>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</si>
  <si>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</si>
  <si>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</si>
  <si>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</si>
  <si>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</si>
  <si>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</si>
  <si>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</si>
  <si>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</si>
  <si>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</si>
  <si>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</si>
  <si>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</si>
  <si>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</si>
  <si>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</si>
  <si>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</si>
  <si>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</si>
  <si>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</si>
  <si>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</si>
  <si>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</si>
  <si>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</si>
  <si>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</si>
  <si>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</si>
  <si>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</si>
  <si>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</si>
  <si>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</si>
  <si>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</si>
  <si>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</si>
  <si>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</si>
  <si>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</si>
  <si>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</si>
  <si>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</si>
  <si>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</si>
  <si>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</si>
  <si>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</si>
  <si>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</si>
  <si>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</si>
  <si>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</si>
  <si>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</si>
  <si>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</si>
  <si>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</si>
  <si>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</si>
  <si>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</si>
  <si>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</si>
  <si>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</si>
  <si>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</si>
  <si>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</si>
  <si>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</si>
  <si>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</si>
  <si>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</si>
  <si>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</si>
  <si>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</si>
  <si>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</si>
  <si>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</si>
  <si>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</si>
  <si>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</si>
  <si>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</si>
  <si>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</si>
  <si>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</si>
  <si>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</si>
  <si>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</si>
  <si>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</si>
  <si>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</si>
  <si>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</si>
  <si>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</si>
  <si>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</si>
  <si>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</si>
  <si>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</si>
  <si>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</si>
  <si>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</si>
  <si>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</si>
  <si>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</si>
  <si>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</si>
  <si>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</si>
  <si>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</si>
  <si>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</si>
  <si>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</si>
  <si>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</si>
  <si>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</si>
  <si>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</si>
  <si>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</si>
  <si>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</si>
  <si>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</si>
  <si>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</si>
  <si>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</si>
  <si>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</si>
  <si>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</si>
  <si>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</si>
  <si>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</si>
  <si>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</si>
  <si>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</si>
  <si>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</si>
  <si>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</si>
  <si>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</si>
  <si>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</si>
  <si>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</si>
  <si>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</si>
  <si>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</si>
  <si>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</si>
  <si>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</si>
  <si>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</si>
  <si>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</si>
  <si>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</si>
  <si>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</si>
  <si>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</si>
  <si>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</si>
  <si>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</si>
  <si>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</si>
  <si>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</si>
  <si>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</si>
  <si>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</si>
  <si>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</si>
  <si>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</si>
  <si>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</si>
  <si>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</si>
  <si>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</si>
  <si>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</si>
  <si>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</si>
  <si>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</si>
  <si>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</si>
  <si>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</si>
  <si>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</si>
  <si>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</si>
  <si>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</si>
  <si>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</si>
  <si>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</si>
  <si>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</si>
  <si>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</si>
  <si>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</si>
  <si>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</si>
  <si>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</si>
  <si>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</si>
  <si>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</si>
  <si>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</si>
  <si>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</si>
  <si>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</si>
  <si>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</si>
  <si>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</si>
  <si>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</si>
  <si>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</si>
  <si>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</si>
  <si>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</si>
  <si>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</si>
  <si>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</si>
  <si>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</si>
  <si>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</si>
  <si>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</si>
  <si>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</si>
  <si>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</si>
  <si>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</si>
  <si>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</si>
  <si>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</si>
  <si>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</si>
  <si>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</si>
  <si>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</si>
  <si>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</si>
  <si>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</si>
  <si>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</si>
  <si>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</si>
  <si>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</si>
  <si>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</si>
  <si>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</si>
  <si>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</si>
  <si>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</si>
  <si>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</si>
  <si>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</si>
  <si>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</si>
  <si>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</si>
  <si>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</si>
  <si>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</si>
  <si>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</si>
  <si>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</si>
  <si>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</si>
  <si>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</si>
  <si>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</si>
  <si>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</si>
  <si>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</si>
  <si>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</si>
  <si>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</si>
  <si>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</si>
  <si>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</si>
  <si>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</si>
  <si>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</si>
  <si>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</si>
  <si>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</si>
  <si>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</si>
  <si>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</si>
  <si>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</si>
  <si>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</si>
  <si>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</si>
  <si>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</si>
  <si>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</si>
  <si>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</si>
  <si>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</si>
  <si>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</si>
  <si>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</si>
  <si>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</si>
  <si>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</si>
  <si>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</si>
  <si>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</si>
  <si>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</si>
  <si>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</si>
  <si>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</si>
  <si>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</si>
  <si>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</si>
  <si>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</si>
  <si>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</si>
  <si>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</si>
  <si>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</si>
  <si>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</si>
  <si>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</si>
  <si>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</si>
  <si>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</si>
  <si>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</si>
  <si>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</si>
  <si>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</si>
  <si>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</si>
  <si>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</si>
  <si>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</si>
  <si>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</si>
  <si>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</si>
  <si>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</si>
  <si>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</si>
  <si>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</si>
  <si>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</si>
  <si>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</si>
  <si>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</si>
  <si>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</si>
  <si>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</si>
  <si>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</si>
  <si>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</si>
  <si>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</si>
  <si>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</si>
  <si>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</si>
  <si>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</si>
  <si>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</si>
  <si>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</si>
  <si>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</si>
  <si>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</si>
  <si>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</si>
  <si>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</si>
  <si>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</si>
  <si>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</si>
  <si>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</si>
  <si>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</si>
  <si>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</si>
  <si>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</si>
  <si>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</si>
  <si>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</si>
  <si>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</si>
  <si>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</si>
  <si>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</si>
  <si>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</si>
  <si>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</si>
  <si>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</si>
  <si>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</si>
  <si>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</si>
  <si>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</si>
  <si>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</si>
  <si>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</si>
  <si>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</si>
  <si>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</si>
  <si>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</si>
  <si>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</si>
  <si>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</si>
  <si>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</si>
  <si>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</si>
  <si>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</si>
  <si>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</si>
  <si>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</si>
  <si>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</si>
  <si>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</si>
  <si>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</si>
  <si>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</si>
  <si>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</si>
  <si>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</si>
  <si>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</si>
  <si>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</si>
  <si>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</si>
  <si>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</si>
  <si>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</si>
  <si>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</si>
  <si>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</si>
  <si>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</si>
  <si>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</si>
  <si>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</si>
  <si>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</si>
  <si>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</si>
  <si>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</si>
  <si>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</si>
  <si>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</si>
  <si>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</si>
  <si>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</si>
  <si>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</si>
  <si>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</si>
  <si>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</si>
  <si>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</si>
  <si>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</si>
  <si>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</si>
  <si>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</si>
  <si>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</si>
  <si>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</si>
  <si>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</si>
  <si>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</si>
  <si>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</si>
  <si>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</si>
  <si>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</si>
  <si>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</si>
  <si>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</si>
  <si>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</si>
  <si>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</si>
  <si>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</si>
  <si>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</si>
  <si>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</si>
  <si>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</si>
  <si>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</si>
  <si>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</si>
  <si>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</si>
  <si>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</si>
  <si>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</si>
  <si>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</si>
  <si>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</si>
  <si>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</si>
  <si>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</si>
  <si>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</si>
  <si>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</si>
  <si>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</si>
  <si>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</si>
  <si>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</si>
  <si>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</si>
  <si>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</si>
  <si>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</si>
  <si>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</si>
  <si>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</si>
  <si>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</si>
  <si>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</si>
  <si>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</si>
  <si>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</si>
  <si>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</si>
  <si>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</si>
  <si>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</si>
  <si>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</si>
  <si>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</si>
  <si>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</si>
  <si>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</si>
  <si>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</si>
  <si>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</si>
  <si>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</si>
  <si>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</si>
  <si>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</si>
  <si>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</si>
  <si>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</si>
  <si>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</si>
  <si>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</si>
  <si>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</si>
  <si>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</si>
  <si>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</si>
  <si>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</si>
  <si>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</si>
  <si>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</si>
  <si>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</si>
  <si>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</si>
  <si>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</si>
  <si>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</si>
  <si>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</si>
  <si>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</si>
  <si>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</si>
  <si>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</si>
  <si>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</si>
  <si>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</si>
  <si>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</si>
  <si>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</si>
  <si>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</si>
  <si>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</si>
  <si>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</si>
  <si>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</si>
  <si>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</si>
  <si>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</si>
  <si>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</si>
  <si>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</si>
  <si>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</si>
  <si>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</si>
  <si>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</si>
  <si>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</si>
  <si>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</si>
  <si>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</si>
  <si>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</si>
  <si>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</si>
  <si>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</si>
  <si>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</si>
  <si>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</si>
  <si>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</si>
  <si>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</si>
  <si>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</si>
  <si>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</si>
  <si>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</si>
  <si>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</si>
  <si>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</si>
  <si>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</si>
  <si>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</si>
  <si>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</si>
  <si>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</si>
  <si>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</si>
  <si>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</si>
  <si>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</si>
  <si>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</si>
  <si>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</si>
  <si>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</si>
  <si>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</si>
  <si>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</si>
  <si>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</si>
  <si>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</si>
  <si>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</si>
  <si>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</si>
  <si>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</si>
  <si>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</si>
  <si>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</si>
  <si>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</si>
  <si>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</si>
  <si>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</si>
  <si>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</si>
  <si>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</si>
  <si>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</si>
  <si>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</si>
  <si>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</si>
  <si>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</si>
  <si>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</si>
  <si>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</si>
  <si>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</si>
  <si>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</si>
  <si>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</si>
  <si>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</si>
  <si>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</si>
  <si>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</si>
  <si>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</si>
  <si>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</si>
  <si>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</si>
  <si>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</si>
  <si>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</si>
  <si>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</si>
  <si>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</si>
  <si>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</si>
  <si>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</si>
  <si>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</si>
  <si>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</si>
  <si>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</si>
  <si>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</si>
  <si>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</si>
  <si>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</si>
  <si>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</si>
  <si>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</si>
  <si>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</si>
  <si>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</si>
  <si>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</si>
  <si>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</si>
  <si>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</si>
  <si>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</si>
  <si>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</si>
  <si>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</si>
  <si>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</si>
  <si>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</si>
  <si>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</si>
  <si>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</si>
  <si>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</si>
  <si>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</si>
  <si>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</si>
  <si>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</si>
  <si>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</si>
  <si>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</si>
  <si>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</si>
  <si>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</si>
  <si>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</si>
  <si>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</si>
  <si>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</si>
  <si>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</si>
  <si>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</si>
  <si>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</si>
  <si>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</si>
  <si>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</si>
  <si>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</si>
  <si>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</si>
  <si>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</si>
  <si>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</si>
  <si>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</si>
  <si>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</si>
  <si>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</si>
  <si>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</si>
  <si>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</si>
  <si>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</si>
  <si>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</si>
  <si>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</si>
  <si>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</si>
  <si>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</si>
  <si>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</si>
  <si>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</si>
  <si>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</si>
  <si>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</si>
  <si>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</si>
  <si>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</si>
  <si>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</si>
  <si>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</si>
  <si>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</si>
  <si>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</si>
  <si>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</si>
  <si>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</si>
  <si>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</si>
  <si>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</si>
  <si>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</si>
  <si>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</si>
  <si>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</si>
  <si>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</si>
  <si>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</si>
  <si>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</si>
  <si>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</si>
  <si>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</si>
  <si>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</si>
  <si>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</si>
  <si>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</si>
  <si>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</si>
  <si>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</si>
  <si>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</si>
  <si>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</si>
  <si>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</si>
  <si>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</si>
  <si>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</si>
  <si>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</si>
  <si>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</si>
  <si>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</si>
  <si>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</si>
  <si>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</si>
  <si>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</si>
  <si>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</si>
  <si>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</si>
  <si>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</si>
  <si>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</si>
  <si>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</si>
  <si>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</si>
  <si>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</si>
  <si>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</si>
  <si>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</si>
  <si>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</si>
  <si>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</si>
  <si>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</si>
  <si>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</si>
  <si>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</si>
  <si>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</si>
  <si>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</si>
  <si>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</si>
  <si>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</si>
  <si>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</si>
  <si>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</si>
  <si>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</si>
  <si>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</si>
  <si>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</si>
  <si>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</si>
  <si>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</si>
  <si>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</si>
  <si>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</si>
  <si>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</si>
  <si>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</si>
  <si>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</si>
  <si>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</si>
  <si>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</si>
  <si>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</si>
  <si>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</si>
  <si>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</si>
  <si>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</si>
  <si>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</si>
  <si>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</si>
  <si>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</si>
  <si>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</si>
  <si>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</si>
  <si>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</si>
  <si>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</si>
  <si>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</si>
  <si>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</si>
  <si>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</si>
  <si>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</si>
  <si>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</si>
  <si>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</si>
  <si>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</si>
  <si>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</si>
  <si>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</si>
  <si>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</si>
  <si>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</si>
  <si>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</si>
  <si>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</si>
  <si>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</si>
  <si>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</si>
  <si>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</si>
  <si>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</si>
  <si>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</si>
  <si>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</si>
  <si>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</si>
  <si>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</si>
  <si>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</si>
  <si>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</si>
  <si>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</si>
  <si>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</si>
  <si>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</si>
  <si>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</si>
  <si>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</si>
  <si>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</si>
  <si>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</si>
  <si>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</si>
  <si>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</si>
  <si>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</si>
  <si>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</si>
  <si>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</si>
  <si>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</si>
  <si>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</si>
  <si>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</si>
  <si>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</si>
  <si>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</si>
  <si>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</si>
  <si>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</si>
  <si>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</si>
  <si>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</si>
  <si>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</si>
  <si>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</si>
  <si>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</si>
  <si>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</si>
  <si>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</si>
  <si>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</si>
  <si>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</si>
  <si>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</si>
  <si>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</si>
  <si>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</si>
  <si>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</si>
  <si>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</si>
  <si>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</si>
  <si>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</si>
  <si>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</si>
  <si>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</si>
  <si>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</si>
  <si>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</si>
  <si>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</si>
  <si>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</si>
  <si>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</si>
  <si>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</si>
  <si>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</si>
  <si>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</si>
  <si>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</si>
  <si>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</si>
  <si>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</si>
  <si>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</si>
  <si>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</si>
  <si>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</si>
  <si>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</si>
  <si>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</si>
  <si>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</si>
  <si>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</si>
  <si>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</si>
  <si>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</si>
  <si>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</si>
  <si>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</si>
  <si>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</si>
  <si>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</si>
  <si>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</si>
  <si>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</si>
  <si>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</si>
  <si>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</si>
  <si>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</si>
  <si>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</si>
  <si>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</si>
  <si>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</si>
  <si>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</si>
  <si>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</si>
  <si>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</si>
  <si>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</si>
  <si>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</si>
  <si>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</si>
  <si>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</si>
  <si>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</si>
  <si>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</si>
  <si>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</si>
  <si>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</si>
  <si>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</si>
  <si>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</si>
  <si>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</si>
  <si>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</si>
  <si>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</si>
  <si>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</si>
  <si>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</si>
  <si>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</si>
  <si>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</si>
  <si>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</si>
  <si>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</si>
  <si>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</si>
  <si>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</si>
  <si>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</si>
  <si>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</si>
  <si>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</si>
  <si>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</si>
  <si>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</si>
  <si>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</si>
  <si>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</si>
  <si>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</si>
  <si>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</si>
  <si>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</si>
  <si>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</si>
  <si>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</si>
  <si>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</si>
  <si>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</si>
  <si>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</si>
  <si>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</si>
  <si>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</si>
  <si>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</si>
  <si>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</si>
  <si>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</si>
  <si>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</si>
  <si>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</si>
  <si>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</si>
  <si>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</si>
  <si>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</si>
  <si>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</si>
  <si>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</si>
  <si>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</si>
  <si>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</si>
  <si>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</si>
  <si>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</si>
  <si>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</si>
  <si>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</si>
  <si>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</si>
  <si>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</si>
  <si>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</si>
  <si>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</si>
  <si>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</si>
  <si>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</si>
  <si>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</si>
  <si>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</si>
  <si>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</si>
  <si>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</si>
  <si>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</si>
  <si>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</si>
  <si>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</si>
  <si>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</si>
  <si>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</si>
  <si>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</si>
  <si>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</si>
  <si>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</si>
  <si>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</si>
  <si>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</si>
  <si>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</si>
  <si>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</si>
  <si>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</si>
  <si>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</si>
  <si>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</si>
  <si>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</si>
  <si>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</si>
  <si>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</si>
  <si>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</si>
  <si>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</si>
  <si>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</si>
  <si>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</si>
  <si>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</si>
  <si>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</si>
  <si>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</si>
  <si>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</si>
  <si>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</si>
  <si>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</si>
  <si>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</si>
  <si>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</si>
  <si>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</si>
  <si>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</si>
  <si>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</si>
  <si>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</si>
  <si>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</si>
  <si>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</si>
  <si>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</si>
  <si>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</si>
  <si>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</si>
  <si>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</si>
  <si>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</si>
  <si>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</si>
  <si>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</si>
  <si>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</si>
  <si>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</si>
  <si>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</si>
  <si>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</si>
  <si>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</si>
  <si>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</si>
  <si>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</si>
  <si>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</si>
  <si>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</si>
  <si>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</si>
  <si>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</si>
  <si>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</si>
  <si>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</si>
  <si>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</si>
  <si>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</si>
  <si>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</si>
  <si>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</si>
  <si>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</si>
  <si>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</si>
  <si>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</si>
  <si>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</si>
  <si>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</si>
  <si>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</si>
  <si>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</si>
  <si>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</si>
  <si>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</si>
  <si>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</si>
  <si>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</si>
  <si>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</si>
  <si>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</si>
  <si>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</si>
  <si>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</si>
  <si>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</si>
  <si>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</si>
  <si>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</si>
  <si>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</si>
  <si>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</si>
  <si>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</si>
  <si>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</si>
  <si>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</si>
  <si>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</si>
  <si>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</si>
  <si>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</si>
  <si>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</si>
  <si>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</si>
  <si>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</si>
  <si>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</si>
  <si>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</si>
  <si>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</si>
  <si>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</si>
  <si>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</si>
  <si>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</si>
  <si>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</si>
  <si>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</si>
  <si>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</si>
  <si>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</si>
  <si>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</si>
  <si>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</si>
  <si>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</si>
  <si>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</si>
  <si>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</si>
  <si>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</si>
  <si>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</si>
  <si>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</si>
  <si>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</si>
  <si>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</si>
  <si>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</si>
  <si>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</si>
  <si>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</si>
  <si>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</si>
  <si>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</si>
  <si>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</si>
  <si>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</si>
  <si>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</si>
  <si>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</si>
  <si>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</si>
  <si>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</si>
  <si>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</si>
  <si>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</si>
  <si>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</si>
  <si>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</si>
  <si>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</si>
  <si>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</si>
  <si>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</si>
  <si>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</si>
  <si>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</si>
  <si>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</si>
  <si>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</si>
  <si>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</si>
  <si>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</si>
  <si>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</si>
  <si>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</si>
  <si>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</si>
  <si>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</si>
  <si>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</si>
  <si>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</si>
  <si>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</si>
  <si>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</si>
  <si>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</si>
  <si>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</si>
  <si>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</si>
  <si>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</si>
  <si>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</si>
  <si>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</si>
  <si>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</si>
  <si>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</si>
  <si>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</si>
  <si>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</si>
  <si>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</si>
  <si>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</si>
  <si>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</si>
  <si>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</si>
  <si>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</si>
  <si>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</si>
  <si>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</si>
  <si>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</si>
  <si>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</si>
  <si>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</si>
  <si>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</si>
  <si>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</si>
  <si>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</si>
  <si>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</si>
  <si>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</si>
  <si>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</si>
  <si>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</si>
  <si>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</si>
  <si>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</si>
  <si>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</si>
  <si>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</si>
  <si>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</si>
  <si>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</si>
  <si>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</si>
  <si>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</si>
  <si>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</si>
  <si>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</si>
  <si>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</si>
  <si>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</si>
  <si>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</si>
  <si>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</si>
  <si>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</si>
  <si>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</si>
  <si>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</si>
  <si>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</si>
  <si>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</si>
  <si>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</si>
  <si>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</si>
  <si>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</si>
  <si>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</si>
  <si>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</si>
  <si>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</si>
  <si>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</si>
  <si>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</si>
  <si>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</si>
  <si>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</si>
  <si>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</si>
  <si>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</si>
  <si>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</si>
  <si>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</si>
  <si>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</si>
  <si>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</si>
  <si>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</si>
  <si>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</si>
  <si>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</si>
  <si>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</si>
  <si>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</si>
  <si>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</si>
  <si>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</si>
  <si>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</si>
  <si>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</si>
  <si>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</si>
  <si>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</si>
  <si>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</si>
  <si>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</si>
  <si>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</si>
  <si>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</si>
  <si>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</si>
  <si>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</si>
  <si>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</si>
  <si>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</si>
  <si>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</si>
  <si>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</si>
  <si>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</si>
  <si>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</si>
  <si>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</si>
  <si>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</si>
  <si>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</si>
  <si>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</si>
  <si>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</si>
  <si>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</si>
  <si>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</si>
  <si>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</si>
  <si>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</si>
  <si>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</si>
  <si>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</si>
  <si>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</si>
  <si>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</si>
  <si>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</si>
  <si>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</si>
  <si>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</si>
  <si>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</si>
  <si>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</si>
  <si>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</si>
  <si>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</si>
  <si>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</si>
  <si>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</si>
  <si>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</si>
  <si>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</si>
  <si>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</si>
  <si>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</si>
  <si>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</si>
  <si>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</si>
  <si>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</si>
  <si>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</si>
  <si>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</si>
  <si>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</si>
  <si>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</si>
  <si>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</si>
  <si>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</si>
  <si>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</si>
  <si>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</si>
  <si>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</si>
  <si>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</si>
  <si>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</si>
  <si>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</si>
  <si>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</si>
  <si>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</si>
  <si>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</si>
  <si>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</si>
  <si>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</si>
  <si>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</si>
  <si>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</si>
  <si>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</si>
  <si>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</si>
  <si>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</si>
  <si>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</si>
  <si>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</si>
  <si>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</si>
  <si>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</si>
  <si>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</si>
  <si>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</si>
  <si>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</si>
  <si>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</si>
  <si>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</si>
  <si>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</si>
  <si>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</si>
  <si>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</si>
  <si>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</si>
  <si>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</si>
  <si>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</si>
  <si>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</si>
  <si>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</si>
  <si>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</si>
  <si>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</si>
  <si>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</si>
  <si>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</si>
  <si>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</si>
  <si>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</si>
  <si>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</si>
  <si>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</si>
  <si>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</si>
  <si>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</si>
  <si>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</si>
  <si>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</si>
  <si>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</si>
  <si>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</si>
  <si>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</si>
  <si>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</si>
  <si>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</si>
  <si>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</si>
  <si>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</si>
  <si>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</si>
  <si>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</si>
  <si>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</si>
  <si>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</si>
  <si>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</si>
  <si>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</si>
  <si>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</si>
  <si>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</si>
  <si>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</si>
  <si>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</si>
  <si>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</si>
  <si>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</si>
  <si>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</si>
  <si>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</si>
  <si>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</si>
  <si>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</si>
  <si>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</si>
  <si>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</si>
  <si>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</si>
  <si>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</si>
  <si>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</si>
  <si>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</si>
  <si>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</si>
  <si>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</si>
  <si>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</si>
  <si>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</si>
  <si>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</si>
  <si>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</si>
  <si>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</si>
  <si>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</si>
  <si>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</si>
  <si>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</si>
  <si>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</si>
  <si>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</si>
  <si>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</si>
  <si>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</si>
  <si>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</si>
  <si>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</si>
  <si>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</si>
  <si>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</si>
  <si>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</si>
  <si>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</si>
  <si>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</si>
  <si>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</si>
  <si>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</si>
  <si>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</si>
  <si>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</si>
  <si>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</si>
  <si>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</si>
  <si>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</si>
  <si>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</si>
  <si>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</si>
  <si>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</si>
  <si>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</si>
  <si>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</si>
  <si>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</si>
  <si>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</si>
  <si>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</si>
  <si>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</si>
  <si>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</si>
  <si>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</si>
  <si>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</si>
  <si>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</si>
  <si>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</si>
  <si>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</si>
  <si>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</si>
  <si>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</si>
  <si>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</si>
  <si>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</si>
  <si>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</si>
  <si>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</si>
  <si>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</si>
  <si>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</si>
  <si>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</si>
  <si>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</si>
  <si>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</si>
  <si>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</si>
  <si>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</si>
  <si>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</si>
  <si>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</si>
  <si>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</si>
  <si>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</si>
  <si>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</si>
  <si>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</si>
  <si>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</si>
  <si>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</si>
  <si>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</si>
  <si>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</si>
  <si>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</si>
  <si>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</si>
  <si>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</si>
  <si>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</si>
  <si>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</si>
  <si>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</si>
  <si>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</si>
  <si>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</si>
  <si>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</si>
  <si>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</si>
  <si>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</si>
  <si>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</si>
  <si>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</si>
  <si>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</si>
  <si>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</si>
  <si>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</si>
  <si>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</si>
  <si>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</si>
  <si>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</si>
  <si>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</si>
  <si>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</si>
  <si>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</si>
  <si>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</si>
  <si>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</si>
  <si>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</si>
  <si>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</si>
  <si>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</si>
  <si>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</si>
  <si>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</si>
  <si>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</si>
  <si>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</si>
  <si>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</si>
  <si>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</si>
  <si>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</si>
  <si>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</si>
  <si>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</si>
  <si>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</si>
  <si>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</si>
  <si>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</si>
  <si>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</si>
  <si>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</si>
  <si>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</si>
  <si>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</si>
  <si>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</si>
  <si>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</si>
  <si>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</si>
  <si>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</si>
  <si>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</si>
  <si>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</si>
  <si>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</si>
  <si>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</si>
  <si>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</si>
  <si>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</si>
  <si>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</si>
  <si>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</si>
  <si>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</si>
  <si>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</si>
  <si>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</si>
  <si>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</si>
  <si>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</si>
  <si>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</si>
  <si>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</si>
  <si>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</si>
  <si>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</si>
  <si>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</si>
  <si>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</si>
  <si>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</si>
  <si>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</si>
  <si>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</si>
  <si>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</si>
  <si>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</si>
  <si>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</si>
  <si>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</si>
  <si>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</si>
  <si>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</si>
  <si>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</si>
  <si>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</si>
  <si>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</si>
  <si>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</si>
  <si>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</si>
  <si>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</si>
  <si>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</si>
  <si>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</si>
  <si>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</si>
  <si>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</si>
  <si>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</si>
  <si>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</si>
  <si>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</si>
  <si>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</si>
  <si>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</si>
  <si>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</si>
  <si>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</si>
  <si>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</si>
  <si>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</si>
  <si>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</si>
  <si>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</si>
  <si>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</si>
  <si>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</si>
  <si>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</si>
  <si>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</si>
  <si>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</si>
  <si>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</si>
  <si>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</si>
  <si>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</si>
  <si>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</si>
  <si>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</si>
  <si>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</si>
  <si>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</si>
  <si>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</si>
  <si>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</si>
  <si>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</si>
  <si>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</si>
  <si>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</si>
  <si>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</si>
  <si>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</si>
  <si>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</si>
  <si>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</si>
  <si>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</si>
  <si>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</si>
  <si>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</si>
  <si>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</si>
  <si>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</si>
  <si>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</si>
  <si>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</si>
  <si>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</si>
  <si>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</si>
  <si>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</si>
  <si>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</si>
  <si>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</si>
  <si>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</si>
  <si>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</si>
  <si>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</si>
  <si>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</si>
  <si>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</si>
  <si>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</si>
  <si>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</si>
  <si>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</si>
  <si>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</si>
  <si>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</si>
  <si>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</si>
  <si>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</si>
  <si>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</si>
  <si>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</si>
  <si>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</si>
  <si>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</si>
  <si>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</si>
  <si>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</si>
  <si>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</si>
  <si>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</si>
  <si>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</si>
  <si>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</si>
  <si>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</si>
  <si>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</si>
  <si>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</si>
  <si>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</si>
  <si>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</si>
  <si>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</si>
  <si>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</si>
  <si>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</si>
  <si>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</si>
  <si>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</si>
  <si>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</si>
  <si>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</si>
  <si>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</si>
  <si>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</si>
  <si>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</si>
  <si>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</si>
  <si>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</si>
  <si>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</si>
  <si>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</si>
  <si>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</si>
  <si>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</si>
  <si>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</si>
  <si>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</si>
  <si>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</si>
  <si>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</si>
  <si>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</si>
  <si>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</si>
  <si>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</si>
  <si>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</si>
  <si>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</si>
  <si>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</si>
  <si>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</si>
  <si>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</si>
  <si>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</si>
  <si>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</si>
  <si>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</si>
  <si>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</si>
  <si>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</si>
  <si>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</si>
  <si>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</si>
  <si>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</si>
  <si>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</si>
  <si>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</si>
  <si>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</si>
  <si>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</si>
  <si>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</si>
  <si>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</si>
  <si>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</si>
  <si>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</si>
  <si>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</si>
  <si>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</si>
  <si>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</si>
  <si>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</si>
  <si>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</si>
  <si>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</si>
  <si>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</si>
  <si>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</si>
  <si>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</si>
  <si>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</si>
  <si>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</si>
  <si>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</si>
  <si>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</si>
  <si>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</si>
  <si>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</si>
  <si>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</si>
  <si>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</si>
  <si>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</si>
  <si>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</si>
  <si>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</si>
  <si>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</si>
  <si>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</si>
  <si>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</si>
  <si>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</si>
  <si>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</si>
  <si>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</si>
  <si>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</si>
  <si>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</si>
  <si>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</si>
  <si>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</si>
  <si>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</si>
  <si>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</si>
  <si>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</si>
  <si>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</si>
  <si>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</si>
  <si>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</si>
  <si>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</si>
  <si>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</si>
  <si>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</si>
  <si>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</si>
  <si>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</si>
  <si>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</si>
  <si>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</si>
  <si>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</si>
  <si>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</si>
  <si>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</si>
  <si>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</si>
  <si>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</si>
  <si>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</si>
  <si>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</si>
  <si>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</si>
  <si>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</si>
  <si>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</si>
  <si>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</si>
  <si>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</si>
  <si>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</si>
  <si>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</si>
  <si>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</si>
  <si>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</si>
  <si>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</si>
  <si>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</si>
  <si>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</si>
  <si>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</si>
  <si>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</si>
  <si>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</si>
  <si>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</si>
  <si>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</si>
  <si>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</si>
  <si>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</si>
  <si>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</si>
  <si>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</si>
  <si>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</si>
  <si>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</si>
  <si>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</si>
  <si>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</si>
  <si>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</si>
  <si>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</si>
  <si>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</si>
  <si>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</si>
  <si>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</si>
  <si>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</si>
  <si>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</si>
  <si>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</si>
  <si>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</si>
  <si>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</si>
  <si>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</si>
  <si>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</si>
  <si>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</si>
  <si>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</si>
  <si>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</si>
  <si>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</si>
  <si>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</si>
  <si>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</si>
  <si>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</si>
  <si>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</si>
  <si>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</si>
  <si>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</si>
  <si>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</si>
  <si>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</si>
  <si>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</si>
  <si>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</si>
  <si>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</si>
  <si>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</si>
  <si>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</si>
  <si>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</si>
  <si>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</si>
  <si>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</si>
  <si>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</si>
  <si>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</si>
  <si>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</si>
  <si>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</si>
  <si>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</si>
  <si>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</si>
  <si>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</si>
  <si>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</si>
  <si>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</si>
  <si>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</si>
  <si>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</si>
  <si>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</si>
  <si>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</si>
  <si>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</si>
  <si>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</si>
  <si>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</si>
  <si>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</si>
  <si>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</si>
  <si>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</si>
  <si>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</si>
  <si>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</si>
  <si>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</si>
  <si>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</si>
  <si>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</si>
  <si>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</si>
  <si>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</si>
  <si>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</si>
  <si>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</si>
  <si>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</si>
  <si>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</si>
  <si>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</si>
  <si>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</si>
  <si>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</si>
  <si>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</si>
  <si>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</si>
  <si>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</si>
  <si>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</si>
  <si>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</si>
  <si>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</si>
  <si>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</si>
  <si>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</si>
  <si>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</si>
  <si>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</si>
  <si>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</si>
  <si>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</si>
  <si>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</si>
  <si>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</si>
  <si>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</si>
  <si>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</si>
  <si>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</si>
  <si>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</si>
  <si>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</si>
  <si>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</si>
  <si>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</si>
  <si>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</si>
  <si>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</si>
  <si>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</si>
  <si>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</si>
  <si>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</si>
  <si>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</si>
  <si>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</si>
  <si>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</si>
  <si>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</si>
  <si>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</si>
  <si>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</si>
  <si>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</si>
  <si>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</si>
  <si>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</si>
  <si>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</si>
  <si>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</si>
  <si>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</si>
  <si>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</si>
  <si>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</si>
  <si>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</si>
  <si>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</si>
  <si>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</si>
  <si>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</si>
  <si>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</si>
  <si>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</si>
  <si>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</si>
  <si>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</si>
  <si>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</si>
  <si>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</si>
  <si>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</si>
  <si>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</si>
  <si>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</si>
  <si>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</si>
  <si>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</si>
  <si>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</si>
  <si>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</si>
  <si>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</si>
  <si>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</si>
  <si>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</si>
  <si>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</si>
  <si>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</si>
  <si>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</si>
  <si>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</si>
  <si>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</si>
  <si>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</si>
  <si>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</si>
  <si>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</si>
  <si>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</si>
  <si>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</si>
  <si>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</si>
  <si>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</si>
  <si>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</si>
  <si>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</si>
  <si>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</si>
  <si>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</si>
  <si>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</si>
  <si>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</si>
  <si>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</si>
  <si>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</si>
  <si>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</si>
  <si>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</si>
  <si>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</si>
  <si>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</si>
  <si>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</si>
  <si>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</si>
  <si>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</si>
  <si>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</si>
  <si>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</si>
  <si>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</si>
  <si>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</si>
  <si>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</si>
  <si>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</si>
  <si>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</si>
  <si>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</si>
  <si>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</si>
  <si>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</si>
  <si>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</si>
  <si>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</si>
  <si>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</si>
  <si>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</si>
  <si>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</si>
  <si>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</si>
  <si>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</si>
  <si>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</si>
  <si>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</si>
  <si>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</si>
  <si>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</si>
  <si>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</si>
  <si>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</si>
  <si>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</si>
  <si>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</si>
  <si>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</si>
  <si>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</si>
  <si>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</si>
  <si>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</si>
  <si>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</si>
  <si>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</si>
  <si>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</si>
  <si>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</si>
  <si>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</si>
  <si>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</si>
  <si>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</si>
  <si>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</si>
  <si>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</si>
  <si>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</si>
  <si>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</si>
  <si>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</si>
  <si>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</si>
  <si>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</si>
  <si>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</si>
  <si>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</si>
  <si>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</si>
  <si>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</si>
  <si>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</si>
  <si>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</si>
  <si>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</si>
  <si>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</si>
  <si>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</si>
  <si>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</si>
  <si>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</si>
  <si>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</si>
  <si>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</si>
  <si>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</si>
  <si>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</si>
  <si>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</si>
  <si>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</si>
  <si>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</si>
  <si>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</si>
  <si>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</si>
  <si>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</si>
  <si>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</si>
  <si>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</si>
  <si>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</si>
  <si>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</si>
  <si>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</si>
  <si>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</si>
  <si>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</si>
  <si>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</si>
  <si>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</si>
  <si>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</si>
  <si>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</si>
  <si>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</si>
  <si>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</si>
  <si>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</si>
  <si>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</si>
  <si>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</si>
  <si>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</si>
  <si>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</si>
  <si>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</si>
  <si>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</si>
  <si>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</si>
  <si>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</si>
  <si>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</si>
  <si>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</si>
  <si>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</si>
  <si>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</si>
  <si>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</si>
  <si>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</si>
  <si>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</si>
  <si>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</si>
  <si>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</si>
  <si>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</si>
  <si>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</si>
  <si>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</si>
  <si>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</si>
  <si>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</si>
  <si>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</si>
  <si>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</si>
  <si>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</si>
  <si>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</si>
  <si>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</si>
  <si>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</si>
  <si>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</si>
  <si>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</si>
  <si>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</si>
  <si>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</si>
  <si>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</si>
  <si>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</si>
  <si>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</si>
  <si>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</si>
  <si>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</si>
  <si>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</si>
  <si>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</si>
  <si>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</si>
  <si>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</si>
  <si>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</si>
  <si>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</si>
  <si>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</si>
  <si>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</si>
  <si>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</si>
  <si>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</si>
  <si>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</si>
  <si>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</si>
  <si>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</si>
  <si>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</si>
  <si>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</si>
  <si>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</si>
  <si>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</si>
  <si>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</si>
  <si>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</si>
  <si>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</si>
  <si>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</si>
  <si>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</si>
  <si>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</si>
  <si>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</si>
  <si>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</si>
  <si>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</si>
  <si>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</si>
  <si>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</si>
  <si>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</si>
  <si>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</si>
  <si>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</si>
  <si>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</si>
  <si>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</si>
  <si>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</si>
  <si>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</si>
  <si>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</si>
  <si>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</si>
  <si>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</si>
  <si>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</si>
  <si>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</si>
  <si>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</si>
  <si>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</si>
  <si>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</si>
  <si>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</si>
  <si>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</si>
  <si>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</si>
  <si>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</si>
  <si>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</si>
  <si>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</si>
  <si>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</si>
  <si>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</si>
  <si>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</si>
  <si>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</si>
  <si>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</si>
  <si>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</si>
  <si>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</si>
  <si>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</si>
  <si>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</si>
  <si>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</si>
  <si>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</si>
  <si>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</si>
  <si>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</si>
  <si>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</si>
  <si>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</si>
  <si>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</si>
  <si>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</si>
  <si>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</si>
  <si>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</si>
  <si>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</si>
  <si>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</si>
  <si>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</si>
  <si>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</si>
  <si>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</si>
  <si>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</si>
  <si>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</si>
  <si>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</si>
  <si>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</si>
  <si>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</si>
  <si>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</si>
  <si>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</si>
  <si>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</si>
  <si>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</si>
  <si>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</si>
  <si>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</si>
  <si>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</si>
  <si>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</si>
  <si>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</si>
  <si>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</si>
  <si>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</si>
  <si>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</si>
  <si>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</si>
  <si>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</si>
  <si>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</si>
  <si>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</si>
  <si>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</si>
  <si>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</si>
  <si>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</si>
  <si>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</si>
  <si>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</si>
  <si>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</si>
  <si>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</si>
  <si>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</si>
  <si>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</si>
  <si>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</si>
  <si>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</si>
  <si>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</si>
  <si>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</si>
  <si>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</si>
  <si>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</si>
  <si>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</si>
  <si>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</si>
  <si>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</si>
  <si>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</si>
  <si>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</si>
  <si>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</si>
  <si>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</si>
  <si>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</si>
  <si>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</si>
  <si>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</si>
  <si>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</si>
  <si>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</si>
  <si>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</si>
  <si>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</si>
  <si>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</si>
  <si>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</si>
  <si>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</si>
  <si>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</si>
  <si>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</si>
  <si>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</si>
  <si>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</si>
  <si>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</si>
  <si>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</si>
  <si>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</si>
  <si>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</si>
  <si>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</si>
  <si>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</si>
  <si>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</si>
  <si>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</si>
  <si>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</si>
  <si>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</si>
  <si>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</si>
  <si>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</si>
  <si>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</si>
  <si>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</si>
  <si>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</si>
  <si>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</si>
  <si>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</si>
  <si>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</si>
  <si>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</si>
  <si>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</si>
  <si>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</si>
  <si>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</si>
  <si>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</si>
  <si>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</si>
  <si>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</si>
  <si>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</si>
  <si>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</si>
  <si>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</si>
  <si>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</si>
  <si>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</si>
  <si>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</si>
  <si>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</si>
  <si>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</si>
  <si>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</si>
  <si>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</si>
  <si>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</si>
  <si>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</si>
  <si>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</si>
  <si>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</si>
  <si>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</si>
  <si>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</si>
  <si>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</si>
  <si>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</si>
  <si>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</si>
  <si>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</si>
  <si>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</si>
  <si>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</si>
  <si>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</si>
  <si>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</si>
  <si>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</si>
  <si>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</si>
  <si>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</si>
  <si>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</si>
  <si>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</si>
  <si>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</si>
  <si>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</si>
  <si>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</si>
  <si>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</si>
  <si>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</si>
  <si>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</si>
  <si>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</si>
  <si>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</si>
  <si>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</si>
  <si>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</si>
  <si>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</si>
  <si>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</si>
  <si>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</si>
  <si>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</si>
  <si>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</si>
  <si>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</si>
  <si>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</si>
  <si>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</si>
  <si>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</si>
  <si>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</si>
  <si>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</si>
  <si>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</si>
  <si>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</si>
  <si>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</si>
  <si>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</si>
  <si>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</si>
  <si>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</si>
  <si>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</si>
  <si>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</si>
  <si>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</si>
  <si>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</si>
  <si>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</si>
  <si>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</si>
  <si>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</si>
  <si>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</si>
  <si>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</si>
  <si>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</si>
  <si>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</si>
  <si>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</si>
  <si>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</si>
  <si>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</si>
  <si>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</si>
  <si>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</si>
  <si>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</si>
  <si>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</si>
  <si>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</si>
  <si>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</si>
  <si>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</si>
  <si>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</si>
  <si>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</si>
  <si>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</si>
  <si>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</si>
  <si>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</si>
  <si>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</si>
  <si>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</si>
  <si>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</si>
  <si>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</si>
  <si>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</si>
  <si>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</si>
  <si>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</si>
  <si>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</si>
  <si>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</si>
  <si>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</si>
  <si>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</si>
  <si>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</si>
  <si>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</si>
  <si>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</si>
  <si>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</si>
  <si>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</si>
  <si>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</si>
  <si>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</si>
  <si>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</si>
  <si>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</si>
  <si>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</si>
  <si>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</si>
  <si>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</si>
  <si>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</si>
  <si>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</si>
  <si>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</si>
  <si>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</si>
  <si>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</si>
  <si>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</si>
  <si>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</si>
  <si>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</si>
  <si>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</si>
  <si>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</si>
  <si>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</si>
  <si>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</si>
  <si>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</si>
  <si>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</si>
  <si>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</si>
  <si>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</si>
  <si>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</si>
  <si>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</si>
  <si>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</si>
  <si>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</si>
  <si>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</si>
  <si>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</si>
  <si>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</si>
  <si>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</si>
  <si>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</si>
  <si>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</si>
  <si>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</si>
  <si>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</si>
  <si>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</si>
  <si>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</si>
  <si>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</si>
  <si>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</si>
  <si>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</si>
  <si>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</si>
  <si>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</si>
  <si>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</si>
  <si>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</si>
  <si>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</si>
  <si>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</si>
  <si>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</si>
  <si>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</si>
  <si>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</si>
  <si>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</si>
  <si>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</si>
  <si>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</si>
  <si>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</si>
  <si>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</si>
  <si>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</si>
  <si>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</si>
  <si>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</si>
  <si>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</si>
  <si>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</si>
  <si>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</si>
  <si>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</si>
  <si>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</si>
  <si>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</si>
  <si>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</si>
  <si>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</si>
  <si>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</si>
  <si>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</si>
  <si>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</si>
  <si>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</si>
  <si>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</si>
  <si>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</si>
  <si>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</si>
  <si>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</si>
  <si>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</si>
  <si>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</si>
  <si>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</si>
  <si>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</si>
  <si>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</si>
  <si>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</si>
  <si>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</si>
  <si>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</si>
  <si>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</si>
  <si>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</si>
  <si>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</si>
  <si>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</si>
  <si>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</si>
  <si>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</si>
  <si>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</si>
  <si>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</si>
  <si>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</si>
  <si>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</si>
  <si>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</si>
  <si>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</si>
  <si>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</si>
  <si>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</si>
  <si>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</si>
  <si>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</si>
  <si>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</si>
  <si>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</si>
  <si>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</si>
  <si>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</si>
  <si>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</si>
  <si>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</si>
  <si>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</si>
  <si>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</si>
  <si>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</si>
  <si>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</si>
  <si>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</si>
  <si>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</si>
  <si>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</si>
  <si>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</si>
  <si>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</si>
  <si>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</si>
  <si>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</si>
  <si>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</si>
  <si>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</si>
  <si>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</si>
  <si>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</si>
  <si>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</si>
  <si>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</si>
  <si>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</si>
  <si>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</si>
  <si>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</si>
  <si>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</si>
  <si>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</si>
  <si>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</si>
  <si>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</si>
  <si>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</si>
  <si>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</si>
  <si>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</si>
  <si>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</si>
  <si>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</si>
  <si>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</si>
  <si>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</si>
  <si>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</si>
  <si>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</si>
  <si>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</si>
  <si>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</si>
  <si>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</si>
  <si>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</si>
  <si>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</si>
  <si>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</si>
  <si>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</si>
  <si>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</si>
  <si>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</si>
  <si>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</si>
  <si>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</si>
  <si>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</si>
  <si>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</si>
  <si>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</si>
  <si>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</si>
  <si>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</si>
  <si>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</si>
  <si>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</si>
  <si>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</si>
  <si>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</si>
  <si>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</si>
  <si>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</si>
  <si>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</si>
  <si>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</si>
  <si>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</si>
  <si>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</si>
  <si>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</si>
  <si>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</si>
  <si>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</si>
  <si>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</si>
  <si>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</si>
  <si>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</si>
  <si>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</si>
  <si>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</si>
  <si>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</si>
  <si>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</si>
  <si>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</si>
  <si>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</si>
  <si>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</si>
  <si>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</si>
  <si>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</si>
  <si>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</si>
  <si>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</si>
  <si>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</si>
  <si>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</si>
  <si>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</si>
  <si>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</si>
  <si>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</si>
  <si>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</si>
  <si>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</si>
  <si>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</si>
  <si>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</si>
  <si>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</si>
  <si>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</si>
  <si>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</si>
  <si>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</si>
  <si>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</si>
  <si>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</si>
  <si>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</si>
  <si>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</si>
  <si>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</si>
  <si>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</si>
  <si>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</si>
  <si>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</si>
  <si>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</si>
  <si>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</si>
  <si>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</si>
  <si>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</si>
  <si>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</si>
  <si>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</si>
  <si>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</si>
  <si>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</si>
  <si>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</si>
  <si>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</si>
  <si>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</si>
  <si>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</si>
  <si>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</si>
  <si>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</si>
  <si>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</si>
  <si>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</si>
  <si>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</si>
  <si>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</si>
  <si>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</si>
  <si>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</si>
  <si>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</si>
  <si>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</si>
  <si>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</si>
  <si>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</si>
  <si>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</si>
  <si>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</si>
  <si>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</si>
  <si>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</si>
  <si>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</si>
  <si>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</si>
  <si>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</si>
  <si>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</si>
  <si>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</si>
  <si>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</si>
  <si>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</si>
  <si>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</si>
  <si>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</si>
  <si>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</si>
  <si>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</si>
  <si>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</si>
  <si>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</si>
  <si>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</si>
  <si>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</si>
  <si>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</si>
  <si>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</si>
  <si>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</si>
  <si>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</si>
  <si>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</si>
  <si>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</si>
  <si>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</si>
  <si>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</si>
  <si>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</si>
  <si>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</si>
  <si>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</si>
  <si>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</si>
  <si>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</si>
  <si>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</si>
  <si>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</si>
  <si>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</si>
  <si>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</si>
  <si>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</si>
  <si>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</si>
  <si>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</si>
  <si>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</si>
  <si>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</si>
  <si>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</si>
  <si>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</si>
  <si>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</si>
  <si>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</si>
  <si>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</si>
  <si>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</si>
  <si>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</si>
  <si>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</si>
  <si>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</si>
  <si>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</si>
  <si>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</si>
  <si>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</si>
  <si>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</si>
  <si>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</si>
  <si>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</si>
  <si>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</si>
  <si>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</si>
  <si>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</si>
  <si>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</si>
  <si>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</si>
  <si>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</si>
  <si>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</si>
  <si>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</si>
  <si>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</si>
  <si>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</si>
  <si>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</si>
  <si>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</si>
  <si>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</si>
  <si>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</si>
  <si>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</si>
  <si>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</si>
  <si>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</si>
  <si>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</si>
  <si>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</si>
  <si>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</si>
  <si>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</si>
  <si>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</si>
  <si>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</si>
  <si>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</si>
  <si>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</si>
  <si>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</si>
  <si>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</si>
  <si>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</si>
  <si>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</si>
  <si>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</si>
  <si>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</si>
  <si>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</si>
  <si>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</si>
  <si>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</si>
  <si>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</si>
  <si>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</si>
  <si>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</si>
  <si>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</si>
  <si>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</si>
  <si>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</si>
  <si>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</si>
  <si>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</si>
  <si>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</si>
  <si>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</si>
  <si>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</si>
  <si>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</si>
  <si>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</si>
  <si>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</si>
  <si>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</si>
  <si>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</si>
  <si>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</si>
  <si>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</si>
  <si>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</si>
  <si>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</si>
  <si>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</si>
  <si>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</si>
  <si>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</si>
  <si>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</si>
  <si>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</si>
  <si>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</si>
  <si>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</si>
  <si>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</si>
  <si>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</si>
  <si>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</si>
  <si>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</si>
  <si>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</si>
  <si>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</si>
  <si>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</si>
  <si>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</si>
  <si>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</si>
  <si>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</si>
  <si>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</si>
  <si>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</si>
  <si>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</si>
  <si>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</si>
  <si>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</si>
  <si>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</si>
  <si>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</si>
  <si>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</si>
  <si>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</si>
  <si>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</si>
  <si>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</si>
  <si>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</si>
  <si>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</si>
  <si>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</si>
  <si>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</si>
  <si>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</si>
  <si>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</si>
  <si>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</si>
  <si>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</si>
  <si>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</si>
  <si>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</si>
  <si>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</si>
  <si>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</si>
  <si>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</si>
  <si>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</si>
  <si>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</si>
  <si>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</si>
  <si>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</si>
  <si>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</si>
  <si>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</si>
  <si>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</si>
  <si>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</si>
  <si>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</si>
  <si>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</si>
  <si>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</si>
  <si>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</si>
  <si>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</si>
  <si>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</si>
  <si>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</si>
  <si>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</si>
  <si>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</si>
  <si>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</si>
  <si>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</si>
  <si>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</si>
  <si>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</si>
  <si>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</si>
  <si>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</si>
  <si>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</si>
  <si>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</si>
  <si>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</si>
  <si>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</si>
  <si>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</si>
  <si>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</si>
  <si>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</si>
  <si>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</si>
  <si>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</si>
  <si>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</si>
  <si>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</si>
  <si>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</si>
  <si>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</si>
  <si>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</si>
  <si>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</si>
  <si>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</si>
  <si>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</si>
  <si>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</si>
  <si>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</si>
  <si>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</si>
  <si>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</si>
  <si>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</si>
  <si>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</si>
  <si>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</si>
  <si>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</si>
  <si>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</si>
  <si>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</si>
  <si>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</si>
  <si>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</si>
  <si>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</si>
  <si>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</si>
  <si>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</si>
  <si>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</si>
  <si>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</si>
  <si>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</si>
  <si>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</si>
  <si>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</si>
  <si>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</si>
  <si>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</si>
  <si>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</si>
  <si>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</si>
  <si>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</si>
  <si>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</si>
  <si>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</si>
  <si>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</si>
  <si>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</si>
  <si>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</si>
  <si>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</si>
  <si>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</si>
  <si>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</si>
  <si>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</si>
  <si>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</si>
  <si>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</si>
  <si>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</si>
  <si>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</si>
  <si>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</si>
  <si>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</si>
  <si>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</si>
  <si>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</si>
  <si>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</si>
  <si>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</si>
  <si>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</si>
  <si>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</si>
  <si>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</si>
  <si>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</si>
  <si>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</si>
  <si>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</si>
  <si>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</si>
  <si>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</si>
  <si>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</si>
  <si>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</si>
  <si>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</si>
  <si>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</si>
  <si>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</si>
  <si>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</si>
  <si>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</si>
  <si>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</si>
  <si>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</si>
  <si>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</si>
  <si>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</si>
  <si>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</si>
  <si>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</si>
  <si>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</si>
  <si>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</si>
  <si>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</si>
  <si>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</si>
  <si>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</si>
  <si>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</si>
  <si>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</si>
  <si>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</si>
  <si>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</si>
  <si>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</si>
  <si>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</si>
  <si>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</si>
  <si>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</si>
  <si>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</si>
  <si>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</si>
  <si>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</si>
  <si>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</si>
  <si>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</si>
  <si>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</si>
  <si>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</si>
  <si>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</si>
  <si>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</si>
  <si>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</si>
  <si>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</si>
  <si>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</si>
  <si>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</si>
  <si>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</si>
  <si>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</si>
  <si>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</si>
  <si>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</si>
  <si>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</si>
  <si>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</si>
  <si>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</si>
  <si>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</si>
  <si>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</si>
  <si>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</si>
  <si>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</si>
  <si>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</si>
  <si>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</si>
  <si>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</si>
  <si>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</si>
  <si>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</si>
  <si>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</si>
  <si>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</si>
  <si>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</si>
  <si>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</si>
  <si>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</si>
  <si>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</si>
  <si>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</si>
  <si>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</si>
  <si>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</si>
  <si>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</si>
  <si>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</si>
  <si>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</si>
  <si>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</si>
  <si>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</si>
  <si>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</si>
  <si>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</si>
  <si>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</si>
  <si>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</si>
  <si>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</si>
  <si>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</si>
  <si>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</si>
  <si>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</si>
  <si>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</si>
  <si>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</si>
  <si>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</si>
  <si>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</si>
  <si>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</si>
  <si>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</si>
  <si>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</si>
  <si>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</si>
  <si>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</si>
  <si>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</si>
  <si>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</si>
  <si>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</si>
  <si>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</si>
  <si>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</si>
  <si>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</si>
  <si>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</si>
  <si>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</si>
  <si>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</si>
  <si>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</si>
  <si>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</si>
  <si>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</si>
  <si>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</si>
  <si>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</si>
  <si>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</si>
  <si>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</si>
  <si>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</si>
  <si>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</si>
  <si>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</si>
  <si>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</si>
  <si>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</si>
  <si>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</si>
  <si>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</si>
  <si>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</si>
  <si>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</si>
  <si>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</si>
  <si>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</si>
  <si>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</si>
  <si>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</si>
  <si>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</si>
  <si>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</si>
  <si>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</si>
  <si>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</si>
  <si>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</si>
  <si>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</si>
  <si>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</si>
  <si>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</si>
  <si>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</si>
  <si>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</si>
  <si>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</si>
  <si>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</si>
  <si>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</si>
  <si>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</si>
  <si>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</si>
  <si>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</si>
  <si>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</si>
  <si>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</si>
  <si>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</si>
  <si>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</si>
  <si>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</si>
  <si>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</si>
  <si>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</si>
  <si>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</si>
  <si>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</si>
  <si>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</si>
  <si>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</si>
  <si>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</si>
  <si>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</si>
  <si>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</si>
  <si>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</si>
  <si>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</si>
  <si>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</si>
  <si>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</si>
  <si>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</si>
  <si>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</si>
  <si>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</si>
  <si>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</si>
  <si>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</si>
  <si>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</si>
  <si>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</si>
  <si>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</si>
  <si>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</si>
  <si>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</si>
  <si>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</si>
  <si>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</si>
  <si>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</si>
  <si>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</si>
  <si>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</si>
  <si>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</si>
  <si>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</si>
  <si>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</si>
  <si>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</si>
  <si>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</si>
  <si>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</si>
  <si>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</si>
  <si>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</si>
  <si>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</si>
  <si>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</si>
  <si>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</si>
  <si>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</si>
  <si>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</si>
  <si>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</si>
  <si>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</si>
  <si>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</si>
  <si>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</si>
  <si>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</si>
  <si>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</si>
  <si>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</si>
  <si>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</si>
  <si>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</si>
  <si>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</si>
  <si>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</si>
  <si>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</si>
  <si>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</si>
  <si>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</si>
  <si>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</si>
  <si>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</si>
  <si>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</si>
  <si>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</si>
  <si>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</si>
  <si>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</si>
  <si>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</si>
  <si>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</si>
  <si>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</si>
  <si>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</si>
  <si>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</si>
  <si>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</si>
  <si>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</si>
  <si>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</si>
  <si>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</si>
  <si>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</si>
  <si>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</si>
  <si>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</si>
  <si>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</si>
  <si>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</si>
  <si>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</si>
  <si>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</si>
  <si>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</si>
  <si>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</si>
  <si>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</si>
  <si>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</si>
  <si>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</si>
  <si>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</si>
  <si>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</si>
  <si>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</si>
  <si>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</si>
  <si>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</si>
  <si>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</si>
  <si>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</si>
  <si>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</si>
  <si>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</si>
  <si>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</si>
  <si>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</si>
  <si>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</si>
  <si>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</si>
  <si>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</si>
  <si>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</si>
  <si>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</si>
  <si>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</si>
  <si>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</si>
  <si>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</si>
  <si>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</si>
  <si>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</si>
  <si>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</si>
  <si>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</si>
  <si>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</si>
  <si>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</si>
  <si>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</si>
  <si>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</si>
  <si>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</si>
  <si>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</si>
  <si>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</si>
  <si>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</si>
  <si>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</si>
  <si>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</si>
  <si>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</si>
  <si>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</si>
  <si>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</si>
  <si>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</si>
  <si>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</si>
  <si>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</si>
  <si>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</si>
  <si>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</si>
  <si>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</si>
  <si>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</si>
  <si>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</si>
  <si>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</si>
  <si>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</si>
  <si>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</si>
  <si>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</si>
  <si>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</si>
  <si>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</si>
  <si>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</si>
  <si>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</si>
  <si>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</si>
  <si>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</si>
  <si>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</si>
  <si>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</si>
  <si>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</si>
  <si>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</si>
  <si>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</si>
  <si>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</si>
  <si>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</si>
  <si>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</si>
  <si>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</si>
  <si>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</si>
  <si>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</si>
  <si>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</si>
  <si>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</si>
  <si>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</si>
  <si>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</si>
  <si>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</si>
  <si>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</si>
  <si>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</si>
  <si>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</si>
  <si>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</si>
  <si>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</si>
  <si>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</si>
  <si>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</si>
  <si>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</si>
  <si>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</si>
  <si>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</si>
  <si>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</si>
  <si>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</si>
  <si>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</si>
  <si>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</si>
  <si>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</si>
  <si>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</si>
  <si>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</si>
  <si>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</si>
  <si>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</si>
  <si>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</si>
  <si>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</si>
  <si>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</si>
  <si>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</si>
  <si>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</si>
  <si>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</si>
  <si>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</si>
  <si>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</si>
  <si>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</si>
  <si>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</si>
  <si>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</si>
  <si>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</si>
  <si>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</si>
  <si>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</si>
  <si>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</si>
  <si>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</si>
  <si>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</si>
  <si>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</si>
  <si>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</si>
  <si>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</si>
  <si>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</si>
  <si>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</si>
  <si>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</si>
  <si>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</si>
  <si>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</si>
  <si>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</si>
  <si>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</si>
  <si>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</si>
  <si>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</si>
  <si>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</si>
  <si>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</si>
  <si>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</si>
  <si>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</si>
  <si>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</si>
  <si>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</si>
  <si>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</si>
  <si>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</si>
  <si>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</si>
  <si>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</si>
  <si>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</si>
  <si>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</si>
  <si>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</si>
  <si>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</si>
  <si>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</si>
  <si>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</si>
  <si>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</si>
  <si>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</si>
  <si>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</si>
  <si>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</si>
  <si>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</si>
  <si>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</si>
  <si>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</si>
  <si>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</si>
  <si>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</si>
  <si>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</si>
  <si>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</si>
  <si>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</si>
  <si>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</si>
  <si>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</si>
  <si>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</si>
  <si>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</si>
  <si>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</si>
  <si>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</si>
  <si>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</si>
  <si>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</si>
  <si>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</si>
  <si>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</si>
  <si>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</si>
  <si>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</si>
  <si>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</si>
  <si>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</si>
  <si>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</si>
  <si>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</si>
  <si>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</si>
  <si>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</si>
  <si>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</si>
  <si>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</si>
  <si>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</si>
  <si>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</si>
  <si>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</si>
  <si>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</si>
  <si>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</si>
  <si>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</si>
  <si>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</si>
  <si>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</si>
  <si>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</si>
  <si>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</si>
  <si>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</si>
  <si>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</si>
  <si>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</si>
  <si>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</si>
  <si>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</si>
  <si>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</si>
  <si>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</si>
  <si>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</si>
  <si>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</si>
  <si>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</si>
  <si>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</si>
  <si>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</si>
  <si>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</si>
  <si>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</si>
  <si>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</si>
  <si>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</si>
  <si>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</si>
  <si>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</si>
  <si>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</si>
  <si>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</si>
  <si>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</si>
  <si>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</si>
  <si>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</si>
  <si>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</si>
  <si>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</si>
  <si>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</si>
  <si>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</si>
  <si>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</si>
  <si>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</si>
  <si>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</si>
  <si>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</si>
  <si>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</si>
  <si>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</si>
  <si>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</si>
  <si>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</si>
  <si>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</si>
  <si>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</si>
  <si>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</si>
  <si>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</si>
  <si>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</si>
  <si>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</si>
  <si>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</si>
  <si>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</si>
  <si>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</si>
  <si>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</si>
  <si>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</si>
  <si>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</si>
  <si>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</si>
  <si>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</si>
  <si>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</si>
  <si>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</si>
  <si>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</si>
  <si>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</si>
  <si>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</si>
  <si>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</si>
  <si>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</si>
  <si>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</si>
  <si>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</si>
  <si>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</si>
  <si>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</si>
  <si>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</si>
  <si>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</si>
  <si>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</si>
  <si>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</si>
  <si>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</si>
  <si>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</si>
  <si>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</si>
  <si>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</si>
  <si>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</si>
  <si>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</si>
  <si>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</si>
  <si>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</si>
  <si>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</si>
  <si>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</si>
  <si>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</si>
  <si>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</si>
  <si>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</si>
  <si>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</si>
  <si>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</si>
  <si>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</si>
  <si>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</si>
  <si>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</si>
  <si>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</si>
  <si>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</si>
  <si>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</si>
  <si>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</si>
  <si>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</si>
  <si>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</si>
  <si>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</si>
  <si>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</si>
  <si>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</si>
  <si>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</si>
  <si>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</si>
  <si>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</si>
  <si>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</si>
  <si>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</si>
  <si>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</si>
  <si>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</si>
  <si>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</si>
  <si>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</si>
  <si>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</si>
  <si>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</si>
  <si>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</si>
  <si>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</si>
  <si>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</si>
  <si>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</si>
  <si>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</si>
  <si>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</si>
  <si>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</si>
  <si>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</si>
  <si>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</si>
  <si>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</si>
  <si>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</si>
  <si>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</si>
  <si>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</si>
  <si>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</si>
  <si>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</si>
  <si>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</si>
  <si>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</si>
  <si>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</si>
  <si>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</si>
  <si>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</si>
  <si>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</si>
  <si>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</si>
  <si>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</si>
  <si>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</si>
  <si>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</si>
  <si>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</si>
  <si>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</si>
  <si>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</si>
  <si>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</si>
  <si>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</si>
  <si>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</si>
  <si>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</si>
  <si>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</si>
  <si>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</si>
  <si>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</si>
  <si>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</si>
  <si>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</si>
  <si>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</si>
  <si>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</si>
  <si>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</si>
  <si>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</si>
  <si>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</si>
  <si>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</si>
  <si>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</si>
  <si>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</si>
  <si>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</si>
  <si>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</si>
  <si>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</si>
  <si>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</si>
  <si>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</si>
  <si>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</si>
  <si>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</si>
  <si>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</si>
  <si>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</si>
  <si>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</si>
  <si>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</si>
  <si>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</si>
  <si>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</si>
  <si>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</si>
  <si>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</si>
  <si>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</si>
  <si>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</si>
  <si>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</si>
  <si>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</si>
  <si>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</si>
  <si>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</si>
  <si>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</si>
  <si>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</si>
  <si>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</si>
  <si>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</si>
  <si>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</si>
  <si>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</si>
  <si>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</si>
  <si>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</si>
  <si>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</si>
  <si>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</si>
  <si>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</si>
  <si>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</si>
  <si>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</si>
  <si>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</si>
  <si>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</si>
  <si>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</si>
  <si>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</si>
  <si>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</si>
  <si>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</si>
  <si>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</si>
  <si>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</si>
  <si>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</si>
  <si>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</si>
  <si>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</si>
  <si>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</si>
  <si>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</si>
  <si>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</si>
  <si>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</si>
  <si>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</si>
  <si>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</si>
  <si>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</si>
  <si>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</si>
  <si>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</si>
  <si>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</si>
  <si>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</si>
  <si>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</si>
  <si>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</si>
  <si>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</si>
  <si>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</si>
  <si>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</si>
  <si>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</si>
  <si>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</si>
  <si>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</si>
  <si>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</si>
  <si>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</si>
  <si>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</si>
  <si>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</si>
  <si>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</si>
  <si>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</si>
  <si>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</si>
  <si>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</si>
  <si>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</si>
  <si>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</si>
  <si>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</si>
  <si>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</si>
  <si>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</si>
  <si>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</si>
  <si>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</si>
  <si>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</si>
  <si>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</si>
  <si>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</si>
  <si>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</si>
  <si>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</si>
  <si>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</si>
  <si>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</si>
  <si>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</si>
  <si>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</si>
  <si>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</si>
  <si>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</si>
  <si>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</si>
  <si>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</si>
  <si>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</si>
  <si>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</si>
  <si>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</si>
  <si>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</si>
  <si>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</si>
  <si>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</si>
  <si>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</si>
  <si>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</si>
  <si>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</si>
  <si>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</si>
  <si>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</si>
  <si>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</si>
  <si>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</si>
  <si>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</si>
  <si>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</si>
  <si>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</si>
  <si>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</si>
  <si>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</si>
  <si>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</si>
  <si>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</si>
  <si>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</si>
  <si>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</si>
  <si>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</si>
  <si>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</si>
  <si>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</si>
  <si>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</si>
  <si>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</si>
  <si>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</si>
  <si>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</si>
  <si>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</si>
  <si>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</si>
  <si>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</si>
  <si>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</si>
  <si>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</si>
  <si>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</si>
  <si>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</si>
  <si>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</si>
  <si>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</si>
  <si>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</si>
  <si>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</si>
  <si>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</si>
  <si>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</si>
  <si>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</si>
  <si>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</si>
  <si>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</si>
  <si>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</si>
  <si>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</si>
  <si>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</si>
  <si>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</si>
  <si>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</si>
  <si>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</si>
  <si>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</si>
  <si>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</si>
  <si>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</si>
  <si>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</si>
  <si>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</si>
  <si>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</si>
  <si>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</si>
  <si>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</si>
  <si>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</si>
  <si>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</si>
  <si>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</si>
  <si>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</si>
  <si>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</si>
  <si>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</si>
  <si>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</si>
  <si>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</si>
  <si>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</si>
  <si>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</si>
  <si>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</si>
  <si>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</si>
  <si>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</si>
  <si>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</si>
  <si>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</si>
  <si>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</si>
  <si>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</si>
  <si>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</si>
  <si>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</si>
  <si>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</si>
  <si>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</si>
  <si>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</si>
  <si>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</si>
  <si>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</si>
  <si>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</si>
  <si>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</si>
  <si>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</si>
  <si>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</si>
  <si>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</si>
  <si>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</si>
  <si>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</si>
  <si>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</si>
  <si>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</si>
  <si>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</si>
  <si>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</si>
  <si>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</si>
  <si>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</si>
  <si>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</si>
  <si>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</si>
  <si>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</si>
  <si>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</si>
  <si>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</si>
  <si>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</si>
  <si>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</si>
  <si>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</si>
  <si>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</si>
  <si>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</si>
  <si>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</si>
  <si>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</si>
  <si>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</si>
  <si>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</si>
  <si>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</si>
  <si>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</si>
  <si>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</si>
  <si>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</si>
  <si>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</si>
  <si>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</si>
  <si>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</si>
  <si>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</si>
  <si>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</si>
  <si>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</si>
  <si>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</si>
  <si>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</si>
  <si>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</si>
  <si>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</si>
  <si>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</si>
  <si>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</si>
  <si>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</si>
  <si>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</si>
  <si>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</si>
  <si>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</si>
  <si>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</si>
  <si>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</si>
  <si>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</si>
  <si>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</si>
  <si>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</si>
  <si>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</si>
  <si>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</si>
  <si>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</si>
  <si>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</si>
  <si>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</si>
  <si>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</si>
  <si>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</si>
  <si>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</si>
  <si>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</si>
  <si>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</si>
  <si>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</si>
  <si>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</si>
  <si>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</si>
  <si>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</si>
  <si>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</si>
  <si>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</si>
  <si>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</si>
  <si>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</si>
  <si>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</si>
  <si>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</si>
  <si>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</si>
  <si>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</si>
  <si>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</si>
  <si>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</si>
  <si>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</si>
  <si>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</si>
  <si>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</si>
  <si>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</si>
  <si>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</si>
  <si>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</si>
  <si>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</si>
  <si>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</si>
  <si>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</si>
  <si>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</si>
  <si>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</si>
  <si>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</si>
  <si>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</si>
  <si>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</si>
  <si>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</si>
  <si>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</si>
  <si>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</si>
  <si>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</si>
  <si>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</si>
  <si>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</si>
  <si>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</si>
  <si>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</si>
  <si>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</si>
  <si>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</si>
  <si>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</si>
  <si>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</si>
  <si>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</si>
  <si>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</si>
  <si>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</si>
  <si>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</si>
  <si>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</si>
  <si>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</si>
  <si>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</si>
  <si>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</si>
  <si>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</si>
  <si>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</si>
  <si>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</si>
  <si>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</si>
  <si>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</si>
  <si>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</si>
  <si>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</si>
  <si>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</si>
  <si>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</si>
  <si>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</si>
  <si>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</si>
  <si>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</si>
  <si>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</si>
  <si>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</si>
  <si>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</si>
  <si>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</si>
  <si>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</si>
  <si>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</si>
  <si>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</si>
  <si>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</si>
  <si>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</si>
  <si>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</si>
  <si>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</si>
  <si>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</si>
  <si>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</si>
  <si>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</si>
  <si>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</si>
  <si>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</si>
  <si>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</si>
  <si>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</si>
  <si>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</si>
  <si>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</si>
  <si>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</si>
  <si>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</si>
  <si>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</si>
  <si>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</si>
  <si>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</si>
  <si>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</si>
  <si>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</si>
  <si>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</si>
  <si>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</si>
  <si>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</si>
  <si>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</si>
  <si>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</si>
  <si>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</si>
  <si>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</si>
  <si>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</si>
  <si>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</si>
  <si>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</si>
  <si>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</si>
  <si>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</si>
  <si>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</si>
  <si>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</si>
  <si>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</si>
  <si>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</si>
  <si>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</si>
  <si>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</si>
  <si>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</si>
  <si>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</si>
  <si>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</si>
  <si>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</si>
  <si>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</si>
  <si>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</si>
  <si>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</si>
  <si>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</si>
  <si>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</si>
  <si>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</si>
  <si>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</si>
  <si>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</si>
  <si>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</si>
  <si>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</si>
  <si>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</si>
  <si>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</si>
  <si>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</si>
  <si>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</si>
  <si>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</si>
  <si>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</si>
  <si>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</si>
  <si>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</si>
  <si>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</si>
  <si>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</si>
  <si>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</si>
  <si>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</si>
  <si>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</si>
  <si>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</si>
  <si>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</si>
  <si>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</si>
  <si>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</si>
  <si>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</si>
  <si>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</si>
  <si>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</si>
  <si>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</si>
  <si>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</si>
  <si>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</si>
  <si>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</si>
  <si>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</si>
  <si>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</si>
  <si>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</si>
  <si>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</si>
  <si>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</si>
  <si>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</si>
  <si>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</si>
  <si>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</si>
  <si>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</si>
  <si>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</si>
  <si>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</si>
  <si>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</si>
  <si>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</si>
  <si>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</si>
  <si>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</si>
  <si>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</si>
  <si>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</si>
  <si>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</si>
  <si>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</si>
  <si>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</si>
  <si>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</si>
  <si>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</si>
  <si>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</si>
  <si>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</si>
  <si>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</si>
  <si>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</si>
  <si>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</si>
  <si>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</si>
  <si>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</si>
  <si>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</si>
  <si>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</si>
  <si>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</si>
  <si>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</si>
  <si>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</si>
  <si>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</si>
  <si>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</si>
  <si>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</si>
  <si>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</si>
  <si>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</si>
  <si>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</si>
  <si>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</si>
  <si>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</si>
  <si>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</si>
  <si>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</si>
  <si>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</si>
  <si>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</si>
  <si>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</si>
  <si>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</si>
  <si>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</si>
  <si>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</si>
  <si>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</si>
  <si>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</si>
  <si>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</si>
  <si>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</si>
  <si>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</si>
  <si>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</si>
  <si>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</si>
  <si>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</si>
  <si>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</si>
  <si>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</si>
  <si>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</si>
  <si>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</si>
  <si>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</si>
  <si>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</si>
  <si>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</si>
  <si>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</si>
  <si>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</si>
  <si>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</si>
  <si>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</si>
  <si>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</si>
  <si>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</si>
  <si>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</si>
  <si>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</si>
  <si>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</si>
  <si>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</si>
  <si>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</si>
  <si>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</si>
  <si>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</si>
  <si>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</si>
  <si>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</si>
  <si>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</si>
  <si>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</si>
  <si>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</si>
  <si>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</si>
  <si>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</si>
  <si>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</si>
  <si>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</si>
  <si>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</si>
  <si>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</si>
  <si>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</si>
  <si>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</si>
  <si>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</si>
  <si>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</si>
  <si>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</si>
  <si>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</si>
  <si>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</si>
  <si>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</si>
  <si>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</si>
  <si>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</si>
  <si>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</si>
  <si>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</si>
  <si>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</si>
  <si>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</si>
  <si>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</si>
  <si>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</si>
  <si>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</si>
  <si>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</si>
  <si>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</si>
  <si>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</si>
  <si>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</si>
  <si>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</si>
  <si>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</si>
  <si>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</si>
  <si>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</si>
  <si>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</si>
  <si>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</si>
  <si>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</si>
  <si>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</si>
  <si>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</si>
  <si>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</si>
  <si>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</si>
  <si>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</si>
  <si>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</si>
  <si>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</si>
  <si>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</si>
  <si>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</si>
  <si>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</si>
  <si>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</si>
  <si>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</si>
  <si>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</si>
  <si>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</si>
  <si>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</si>
  <si>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</si>
  <si>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</si>
  <si>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</si>
  <si>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</si>
  <si>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</si>
  <si>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</si>
  <si>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</si>
  <si>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</si>
  <si>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</si>
  <si>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</si>
  <si>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</si>
  <si>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</si>
  <si>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</si>
  <si>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</si>
  <si>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</si>
  <si>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</si>
  <si>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</si>
  <si>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</si>
  <si>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</si>
  <si>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</si>
  <si>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</si>
  <si>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</si>
  <si>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</si>
  <si>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</si>
  <si>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</si>
  <si>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</si>
  <si>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</si>
  <si>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</si>
  <si>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</si>
  <si>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</si>
  <si>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</si>
  <si>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</si>
  <si>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</si>
  <si>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</si>
  <si>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</si>
  <si>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</si>
  <si>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</si>
  <si>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</si>
  <si>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</si>
  <si>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</si>
  <si>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</si>
  <si>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</si>
  <si>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</si>
  <si>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</si>
  <si>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</si>
  <si>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</si>
  <si>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</si>
  <si>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</si>
  <si>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</si>
  <si>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</si>
  <si>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</si>
  <si>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</si>
  <si>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</si>
  <si>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</si>
  <si>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</si>
  <si>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</si>
  <si>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</si>
  <si>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</si>
  <si>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</si>
  <si>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</si>
  <si>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</si>
  <si>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</si>
  <si>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</si>
  <si>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</si>
  <si>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</si>
  <si>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</si>
  <si>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</si>
  <si>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</si>
  <si>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</si>
  <si>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</si>
  <si>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</si>
  <si>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</si>
  <si>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</si>
  <si>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</si>
  <si>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</si>
  <si>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</si>
  <si>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</si>
  <si>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</si>
  <si>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</si>
  <si>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</si>
  <si>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</si>
  <si>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</si>
  <si>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</si>
  <si>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</si>
  <si>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</si>
  <si>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</si>
  <si>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</si>
  <si>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</si>
  <si>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</si>
  <si>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</si>
  <si>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</si>
  <si>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</si>
  <si>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</si>
  <si>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</si>
  <si>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</si>
  <si>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</si>
  <si>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</si>
  <si>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</si>
  <si>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</si>
  <si>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</si>
  <si>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</si>
  <si>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</si>
  <si>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</si>
  <si>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</si>
  <si>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</si>
  <si>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</si>
  <si>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</si>
  <si>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</si>
  <si>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</si>
  <si>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</si>
  <si>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</si>
  <si>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</si>
  <si>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</si>
  <si>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</si>
  <si>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</si>
  <si>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</si>
  <si>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</si>
  <si>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</si>
  <si>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</si>
  <si>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</si>
  <si>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</si>
  <si>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</si>
  <si>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</si>
  <si>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</si>
  <si>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</si>
  <si>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</si>
  <si>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</si>
  <si>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</si>
  <si>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</si>
  <si>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</si>
  <si>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</si>
  <si>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</si>
  <si>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</si>
  <si>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</si>
  <si>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</si>
  <si>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</si>
  <si>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</si>
  <si>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</si>
  <si>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</si>
  <si>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</si>
  <si>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</si>
  <si>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</si>
  <si>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</si>
  <si>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</si>
  <si>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</si>
  <si>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</si>
  <si>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</si>
  <si>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</si>
  <si>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</si>
  <si>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</si>
  <si>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</si>
  <si>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</si>
  <si>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</si>
  <si>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</si>
  <si>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</si>
  <si>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</si>
  <si>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</si>
  <si>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</si>
  <si>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</si>
  <si>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</si>
  <si>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</si>
  <si>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</si>
  <si>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</si>
  <si>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</si>
  <si>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</si>
  <si>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</si>
  <si>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</si>
  <si>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</si>
  <si>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</si>
  <si>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</si>
  <si>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</si>
  <si>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</si>
  <si>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</si>
  <si>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</si>
  <si>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</si>
  <si>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</si>
  <si>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</si>
  <si>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</si>
  <si>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</si>
  <si>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</si>
  <si>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</si>
  <si>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</si>
  <si>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</si>
  <si>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</si>
  <si>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</si>
  <si>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</si>
  <si>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</si>
  <si>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</si>
  <si>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</si>
  <si>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</si>
  <si>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</si>
  <si>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</si>
  <si>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</si>
  <si>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</si>
  <si>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</si>
  <si>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</si>
  <si>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</si>
  <si>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</si>
  <si>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</si>
  <si>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</si>
  <si>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</si>
  <si>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</si>
  <si>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</si>
  <si>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</si>
  <si>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</si>
  <si>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</si>
  <si>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</si>
  <si>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</si>
  <si>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</si>
  <si>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</si>
  <si>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</si>
  <si>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</si>
  <si>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</si>
  <si>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</si>
  <si>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</si>
  <si>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</si>
  <si>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</si>
  <si>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</si>
  <si>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</si>
  <si>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</si>
  <si>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</si>
  <si>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</si>
  <si>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</si>
  <si>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</si>
  <si>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</si>
  <si>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</si>
  <si>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</si>
  <si>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</si>
  <si>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</si>
  <si>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</si>
  <si>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</si>
  <si>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</si>
  <si>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</si>
  <si>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</si>
  <si>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</si>
  <si>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</si>
  <si>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</si>
  <si>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</si>
  <si>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</si>
  <si>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</si>
  <si>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</si>
  <si>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</si>
  <si>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</si>
  <si>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</si>
  <si>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</si>
  <si>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</si>
  <si>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</si>
  <si>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</si>
  <si>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</si>
  <si>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</si>
  <si>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</si>
  <si>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</si>
  <si>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</si>
  <si>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</si>
  <si>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</si>
  <si>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</si>
  <si>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</si>
  <si>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</si>
  <si>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</si>
  <si>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</si>
  <si>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</si>
  <si>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</si>
  <si>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</si>
  <si>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</si>
  <si>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</si>
  <si>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</si>
  <si>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</si>
  <si>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</si>
  <si>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</si>
  <si>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</si>
  <si>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</si>
  <si>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</si>
  <si>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</si>
  <si>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</si>
  <si>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</si>
  <si>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</si>
  <si>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</si>
  <si>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</si>
  <si>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</si>
  <si>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</si>
  <si>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</si>
  <si>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</si>
  <si>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</si>
  <si>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</si>
  <si>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</si>
  <si>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</si>
  <si>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</si>
  <si>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</si>
  <si>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</si>
  <si>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</si>
  <si>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</si>
  <si>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</si>
  <si>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</si>
  <si>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</si>
  <si>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</si>
  <si>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</si>
  <si>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</si>
  <si>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</si>
  <si>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</si>
  <si>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</si>
  <si>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</si>
  <si>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</si>
  <si>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</si>
  <si>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</si>
  <si>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</si>
  <si>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</si>
  <si>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</si>
  <si>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</si>
  <si>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</si>
  <si>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</si>
  <si>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</si>
  <si>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</si>
  <si>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</si>
  <si>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</si>
  <si>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</si>
  <si>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</si>
  <si>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</si>
  <si>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</si>
  <si>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</si>
  <si>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</si>
  <si>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</si>
  <si>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</si>
  <si>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</si>
  <si>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</si>
  <si>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</si>
  <si>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</si>
  <si>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</si>
  <si>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</si>
  <si>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</si>
  <si>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</si>
  <si>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</si>
  <si>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</si>
  <si>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</si>
  <si>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</si>
  <si>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</si>
  <si>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</si>
  <si>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</si>
  <si>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</si>
  <si>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</si>
  <si>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</si>
  <si>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</si>
  <si>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</si>
  <si>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</si>
  <si>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</si>
  <si>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</si>
  <si>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</si>
  <si>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</si>
  <si>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</si>
  <si>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</si>
  <si>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</si>
  <si>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</si>
  <si>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</si>
  <si>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</si>
  <si>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</si>
  <si>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</si>
  <si>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</si>
  <si>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</si>
  <si>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</si>
  <si>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</si>
  <si>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</si>
  <si>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</si>
  <si>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</si>
  <si>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</si>
  <si>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</si>
  <si>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</si>
  <si>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</si>
  <si>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</si>
  <si>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</si>
  <si>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</si>
  <si>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</si>
  <si>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</si>
  <si>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</si>
  <si>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</si>
  <si>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</si>
  <si>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</si>
  <si>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</si>
  <si>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</si>
  <si>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</si>
  <si>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</si>
  <si>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</si>
  <si>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</si>
  <si>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</si>
  <si>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</si>
  <si>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</si>
  <si>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</si>
  <si>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</si>
  <si>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</si>
  <si>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</si>
  <si>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</si>
  <si>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</si>
  <si>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</si>
  <si>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</si>
  <si>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</si>
  <si>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</si>
  <si>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</si>
  <si>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</si>
  <si>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</si>
  <si>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</si>
  <si>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</si>
  <si>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</si>
  <si>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</si>
  <si>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</si>
  <si>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</si>
  <si>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</si>
  <si>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</si>
  <si>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</si>
  <si>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</si>
  <si>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</si>
  <si>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</si>
  <si>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</si>
  <si>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</si>
  <si>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</si>
  <si>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</si>
  <si>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</si>
  <si>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</si>
  <si>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</si>
  <si>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</si>
  <si>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</si>
  <si>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</si>
  <si>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</si>
  <si>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</si>
  <si>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</si>
  <si>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</si>
  <si>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</si>
  <si>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</si>
  <si>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</si>
  <si>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</si>
  <si>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</si>
  <si>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</si>
  <si>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</si>
  <si>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</si>
  <si>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</si>
  <si>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</si>
  <si>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</si>
  <si>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</si>
  <si>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</si>
  <si>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</si>
  <si>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</si>
  <si>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</si>
  <si>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</si>
  <si>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</si>
  <si>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</si>
  <si>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</si>
  <si>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</si>
  <si>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</si>
  <si>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</si>
  <si>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</si>
  <si>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</si>
  <si>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</si>
  <si>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</si>
  <si>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</si>
  <si>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</si>
  <si>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</si>
  <si>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</si>
  <si>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</si>
  <si>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</si>
  <si>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</si>
  <si>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</si>
  <si>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</si>
  <si>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</si>
  <si>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</si>
  <si>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</si>
  <si>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</si>
  <si>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</si>
  <si>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</si>
  <si>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</si>
  <si>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</si>
  <si>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</si>
  <si>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</si>
  <si>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</si>
  <si>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</si>
  <si>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</si>
  <si>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</si>
  <si>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</si>
  <si>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</si>
  <si>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</si>
  <si>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</si>
  <si>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</si>
  <si>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</si>
  <si>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</si>
  <si>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</si>
  <si>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</si>
  <si>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</si>
  <si>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</si>
  <si>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</si>
  <si>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</si>
  <si>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</si>
  <si>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</si>
  <si>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</si>
  <si>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</si>
  <si>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</si>
  <si>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</si>
  <si>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</si>
  <si>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</si>
  <si>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</si>
  <si>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</si>
  <si>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</si>
  <si>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</si>
  <si>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</si>
  <si>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</si>
  <si>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</si>
  <si>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</si>
  <si>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</si>
  <si>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</si>
  <si>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</si>
  <si>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</si>
  <si>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</si>
  <si>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</si>
  <si>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</si>
  <si>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</si>
  <si>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</si>
  <si>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</si>
  <si>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</si>
  <si>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</si>
  <si>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</si>
  <si>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</si>
  <si>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</si>
  <si>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</si>
  <si>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</si>
  <si>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</si>
  <si>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</si>
  <si>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</si>
  <si>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</si>
  <si>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</si>
  <si>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</si>
  <si>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</si>
  <si>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</si>
  <si>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</si>
  <si>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</si>
  <si>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</si>
  <si>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</si>
  <si>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</si>
  <si>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</si>
  <si>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</si>
  <si>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</si>
  <si>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</si>
  <si>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</si>
  <si>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</si>
  <si>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</si>
  <si>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</si>
  <si>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</si>
  <si>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</si>
  <si>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</si>
  <si>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</si>
  <si>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</si>
  <si>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</si>
  <si>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</si>
  <si>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</si>
  <si>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</si>
  <si>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</si>
  <si>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</si>
  <si>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</si>
  <si>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</si>
  <si>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</si>
  <si>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</si>
  <si>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</si>
  <si>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</si>
  <si>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</si>
  <si>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</si>
  <si>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</si>
  <si>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</si>
  <si>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</si>
  <si>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</si>
  <si>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</si>
  <si>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</si>
  <si>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</si>
  <si>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</si>
  <si>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</si>
  <si>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</si>
  <si>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</si>
  <si>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</si>
  <si>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</si>
  <si>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</si>
  <si>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</si>
  <si>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</si>
  <si>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</si>
  <si>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</si>
  <si>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</si>
  <si>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</si>
  <si>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</si>
  <si>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</si>
  <si>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</si>
  <si>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</si>
  <si>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</si>
  <si>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</si>
  <si>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</si>
  <si>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</si>
  <si>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</si>
  <si>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</si>
  <si>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</si>
  <si>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</si>
  <si>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</si>
  <si>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</si>
  <si>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</si>
  <si>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</si>
  <si>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</si>
  <si>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</si>
  <si>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</si>
  <si>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</si>
  <si>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</si>
  <si>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</si>
  <si>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</si>
  <si>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</si>
  <si>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</si>
  <si>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</si>
  <si>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</si>
  <si>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</si>
  <si>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</si>
  <si>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</si>
  <si>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</si>
  <si>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</si>
  <si>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</si>
  <si>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</si>
  <si>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</si>
  <si>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</si>
  <si>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</si>
  <si>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</si>
  <si>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</si>
  <si>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</si>
  <si>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</si>
  <si>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</si>
  <si>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</si>
  <si>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</si>
  <si>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</si>
  <si>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</si>
  <si>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</si>
  <si>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</si>
  <si>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</si>
  <si>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</si>
  <si>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</si>
  <si>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</si>
  <si>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</si>
  <si>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</si>
  <si>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</si>
  <si>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</si>
  <si>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</si>
  <si>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</si>
  <si>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</si>
  <si>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</si>
  <si>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</si>
  <si>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</si>
  <si>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</si>
  <si>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</si>
  <si>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</si>
  <si>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</si>
  <si>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</si>
  <si>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</si>
  <si>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</si>
  <si>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</si>
  <si>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</si>
  <si>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</si>
  <si>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</si>
  <si>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</si>
  <si>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</si>
  <si>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</si>
  <si>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</si>
  <si>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</si>
  <si>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</si>
  <si>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</si>
  <si>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</si>
  <si>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</si>
  <si>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</si>
  <si>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</si>
  <si>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</si>
  <si>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</si>
  <si>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</si>
  <si>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</si>
  <si>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</si>
  <si>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</si>
  <si>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</si>
  <si>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</si>
  <si>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</si>
  <si>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</si>
  <si>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</si>
  <si>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</si>
  <si>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</si>
  <si>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</si>
  <si>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</si>
  <si>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</si>
  <si>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</si>
  <si>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</si>
  <si>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</si>
  <si>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</si>
  <si>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</si>
  <si>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</si>
  <si>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</si>
  <si>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</si>
  <si>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</si>
  <si>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</si>
  <si>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</si>
  <si>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</si>
  <si>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</si>
  <si>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</si>
  <si>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</si>
  <si>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</si>
  <si>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</si>
  <si>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</si>
  <si>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</si>
  <si>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</si>
  <si>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</si>
  <si>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</si>
  <si>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</si>
  <si>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</si>
  <si>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</si>
  <si>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</si>
  <si>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</si>
  <si>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</si>
  <si>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</si>
  <si>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</si>
  <si>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</si>
  <si>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</si>
  <si>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</si>
  <si>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</si>
  <si>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</si>
  <si>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</si>
  <si>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</si>
  <si>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</si>
  <si>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</si>
  <si>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</si>
  <si>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</si>
  <si>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</si>
  <si>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</si>
  <si>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</si>
  <si>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</si>
  <si>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</si>
  <si>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</si>
  <si>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</si>
  <si>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</si>
  <si>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</si>
  <si>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</si>
  <si>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</si>
  <si>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</si>
  <si>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</si>
  <si>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</si>
  <si>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</si>
  <si>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</si>
  <si>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</si>
  <si>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</si>
  <si>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</si>
  <si>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</si>
  <si>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</si>
  <si>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</si>
  <si>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</si>
  <si>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</si>
  <si>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</si>
  <si>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</si>
  <si>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</si>
  <si>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</si>
  <si>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</si>
  <si>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</si>
  <si>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</si>
  <si>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</si>
  <si>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</si>
  <si>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</si>
  <si>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</si>
  <si>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</si>
  <si>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</si>
  <si>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</si>
  <si>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</si>
  <si>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</si>
  <si>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</si>
  <si>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</si>
  <si>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</si>
  <si>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</si>
  <si>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</si>
  <si>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</si>
  <si>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</si>
  <si>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</si>
  <si>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</si>
  <si>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</si>
  <si>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</si>
  <si>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</si>
  <si>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</si>
  <si>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</si>
  <si>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</si>
  <si>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</si>
  <si>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</si>
  <si>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</si>
  <si>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</si>
  <si>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</si>
  <si>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</si>
  <si>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</si>
  <si>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</si>
  <si>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</si>
  <si>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</si>
  <si>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</si>
  <si>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</si>
  <si>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</si>
  <si>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</si>
  <si>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</si>
  <si>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</si>
  <si>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</si>
  <si>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</si>
  <si>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</si>
  <si>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</si>
  <si>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</si>
  <si>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</si>
  <si>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</si>
  <si>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</si>
  <si>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</si>
  <si>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</si>
  <si>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</si>
  <si>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</si>
  <si>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</si>
  <si>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</si>
  <si>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</si>
  <si>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</si>
  <si>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</si>
  <si>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</si>
  <si>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</si>
  <si>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</si>
  <si>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</si>
  <si>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</si>
  <si>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</si>
  <si>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</si>
  <si>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</si>
  <si>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</si>
  <si>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</si>
  <si>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</si>
  <si>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</si>
  <si>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</si>
  <si>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</si>
  <si>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</si>
  <si>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</si>
  <si>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</si>
  <si>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</si>
  <si>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</si>
  <si>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</si>
  <si>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</si>
  <si>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</si>
  <si>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</si>
  <si>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</si>
  <si>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</si>
  <si>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</si>
  <si>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</si>
  <si>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</si>
  <si>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</si>
  <si>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</si>
  <si>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</si>
  <si>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</si>
  <si>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</si>
  <si>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</si>
  <si>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</si>
  <si>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</si>
  <si>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</si>
  <si>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</si>
  <si>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</si>
  <si>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</si>
  <si>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</si>
  <si>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</si>
  <si>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</si>
  <si>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</si>
  <si>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</si>
  <si>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</si>
  <si>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</si>
  <si>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</si>
  <si>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</si>
  <si>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</si>
  <si>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</si>
  <si>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</si>
  <si>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</si>
  <si>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</si>
  <si>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</si>
  <si>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</si>
  <si>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</si>
  <si>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</si>
  <si>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</si>
  <si>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</si>
  <si>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</si>
  <si>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</si>
  <si>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</si>
  <si>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</si>
  <si>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</si>
  <si>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</si>
  <si>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</si>
  <si>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</si>
  <si>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</si>
  <si>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</si>
  <si>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</si>
  <si>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</si>
  <si>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</si>
  <si>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</si>
  <si>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</si>
  <si>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</si>
  <si>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</si>
  <si>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</si>
  <si>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</si>
  <si>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</si>
  <si>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</si>
  <si>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</si>
  <si>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</si>
  <si>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</si>
  <si>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</si>
  <si>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</si>
  <si>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</si>
  <si>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</si>
  <si>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</si>
  <si>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</si>
  <si>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</si>
  <si>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</si>
  <si>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</si>
  <si>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</si>
  <si>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</si>
  <si>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</si>
  <si>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</si>
  <si>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</si>
  <si>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</si>
  <si>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</si>
  <si>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</si>
  <si>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</si>
  <si>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</si>
  <si>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</si>
  <si>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</si>
  <si>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</si>
  <si>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</si>
  <si>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</si>
  <si>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</si>
  <si>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</si>
  <si>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</si>
  <si>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</si>
  <si>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</si>
  <si>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</si>
  <si>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</si>
  <si>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</si>
  <si>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</si>
  <si>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</si>
  <si>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</si>
  <si>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</si>
  <si>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</si>
  <si>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</si>
  <si>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</si>
  <si>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</si>
  <si>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</si>
  <si>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</si>
  <si>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</si>
  <si>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</si>
  <si>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</si>
  <si>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</si>
  <si>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</si>
  <si>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</si>
  <si>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</si>
  <si>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</si>
  <si>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</si>
  <si>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</si>
  <si>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</si>
  <si>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</si>
  <si>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</si>
  <si>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</si>
  <si>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</si>
  <si>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</si>
  <si>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</si>
  <si>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</si>
  <si>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</si>
  <si>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</si>
  <si>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</si>
  <si>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</si>
  <si>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</si>
  <si>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</si>
  <si>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</si>
  <si>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</si>
  <si>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</si>
  <si>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</si>
  <si>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</si>
  <si>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</si>
  <si>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</si>
  <si>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</si>
  <si>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</si>
  <si>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</si>
  <si>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</si>
  <si>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</si>
  <si>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</si>
  <si>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</si>
  <si>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</si>
  <si>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</si>
  <si>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</si>
  <si>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</si>
  <si>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</si>
  <si>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</si>
  <si>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</si>
  <si>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</si>
  <si>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</si>
  <si>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</si>
  <si>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</si>
  <si>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</si>
  <si>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</si>
  <si>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</si>
  <si>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</si>
  <si>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</si>
  <si>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</si>
  <si>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</si>
  <si>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</si>
  <si>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</si>
  <si>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</si>
  <si>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</si>
  <si>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</si>
  <si>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</si>
  <si>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</si>
  <si>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</si>
  <si>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</si>
  <si>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</si>
  <si>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</si>
  <si>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</si>
  <si>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</si>
  <si>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</si>
  <si>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</si>
  <si>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</si>
  <si>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</si>
  <si>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</si>
  <si>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</si>
  <si>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</si>
  <si>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</si>
  <si>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</si>
  <si>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</si>
  <si>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</si>
  <si>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</si>
  <si>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</si>
  <si>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</si>
  <si>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</si>
  <si>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</si>
  <si>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</si>
  <si>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</si>
  <si>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</si>
  <si>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</si>
  <si>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</si>
  <si>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</si>
  <si>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</si>
  <si>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</si>
  <si>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</si>
  <si>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</si>
  <si>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</si>
  <si>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</si>
  <si>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</si>
  <si>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</si>
  <si>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</si>
  <si>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</si>
  <si>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</si>
  <si>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</si>
  <si>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</si>
  <si>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</si>
  <si>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</si>
  <si>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</si>
  <si>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</si>
  <si>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</si>
  <si>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</si>
  <si>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</si>
  <si>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</si>
  <si>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</si>
  <si>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</si>
  <si>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</si>
  <si>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</si>
  <si>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</si>
  <si>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</si>
  <si>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</si>
  <si>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</si>
  <si>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</si>
  <si>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</si>
  <si>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</si>
  <si>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</si>
  <si>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</si>
  <si>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</si>
  <si>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</si>
  <si>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</si>
  <si>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</si>
  <si>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</si>
  <si>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</si>
  <si>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</si>
  <si>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</si>
  <si>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</si>
  <si>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</si>
  <si>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</si>
  <si>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</si>
  <si>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</si>
  <si>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</si>
  <si>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</si>
  <si>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</si>
  <si>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</si>
  <si>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</si>
  <si>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</si>
  <si>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</si>
  <si>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</si>
  <si>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</si>
  <si>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</si>
  <si>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</si>
  <si>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</si>
  <si>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</si>
  <si>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</si>
  <si>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</si>
  <si>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</si>
  <si>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</si>
  <si>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</si>
  <si>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</si>
  <si>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</si>
  <si>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</si>
  <si>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</si>
  <si>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</si>
  <si>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</si>
  <si>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</si>
  <si>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</si>
  <si>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</si>
  <si>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</si>
  <si>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</si>
  <si>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</si>
  <si>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</si>
  <si>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</si>
  <si>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</si>
  <si>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</si>
  <si>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</si>
  <si>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</si>
  <si>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</si>
  <si>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</si>
  <si>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</si>
  <si>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</si>
  <si>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</si>
  <si>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</si>
  <si>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</si>
  <si>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</si>
  <si>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</si>
  <si>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</si>
  <si>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</si>
  <si>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</si>
  <si>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</si>
  <si>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</si>
  <si>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</si>
  <si>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</si>
  <si>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</si>
  <si>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</si>
  <si>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</si>
  <si>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</si>
  <si>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</si>
  <si>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</si>
  <si>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</si>
  <si>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</si>
  <si>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</si>
  <si>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</si>
  <si>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</si>
  <si>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</si>
  <si>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</si>
  <si>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</si>
  <si>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</si>
  <si>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</si>
  <si>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</si>
  <si>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</si>
  <si>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</si>
  <si>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</si>
  <si>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</si>
  <si>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</si>
  <si>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</si>
  <si>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</si>
  <si>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</si>
  <si>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</si>
  <si>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</si>
  <si>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</si>
  <si>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</si>
  <si>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</si>
  <si>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</si>
  <si>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</si>
  <si>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</si>
  <si>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</si>
  <si>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</si>
  <si>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</si>
  <si>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</si>
  <si>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</si>
  <si>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</si>
  <si>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</si>
  <si>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</si>
  <si>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</si>
  <si>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</si>
  <si>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</si>
  <si>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</si>
  <si>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</si>
  <si>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</si>
  <si>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</si>
  <si>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</si>
  <si>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</si>
  <si>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</si>
  <si>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</si>
  <si>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</si>
  <si>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</si>
  <si>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</si>
  <si>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</si>
  <si>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</si>
  <si>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</si>
  <si>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</si>
  <si>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</si>
  <si>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</si>
  <si>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</si>
  <si>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</si>
  <si>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</si>
  <si>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</si>
  <si>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</si>
  <si>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</si>
  <si>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</si>
  <si>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</si>
  <si>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</si>
  <si>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</si>
  <si>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</si>
  <si>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</si>
  <si>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</si>
  <si>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</si>
  <si>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</si>
  <si>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</si>
  <si>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</si>
  <si>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</si>
  <si>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</si>
  <si>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</si>
  <si>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</si>
  <si>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</si>
  <si>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</si>
  <si>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</si>
  <si>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</si>
  <si>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</si>
  <si>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</si>
  <si>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</si>
  <si>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</si>
  <si>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</si>
  <si>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</si>
  <si>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</si>
  <si>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</si>
  <si>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</si>
  <si>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</si>
  <si>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</si>
  <si>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</si>
  <si>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</si>
  <si>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</si>
  <si>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</si>
  <si>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</si>
  <si>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</si>
  <si>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</si>
  <si>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</si>
  <si>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</si>
  <si>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</si>
  <si>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</si>
  <si>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</si>
  <si>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</si>
  <si>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</si>
  <si>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</si>
  <si>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</si>
  <si>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</si>
  <si>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</si>
  <si>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</si>
  <si>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</si>
  <si>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</si>
  <si>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</si>
  <si>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</si>
  <si>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</si>
  <si>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</si>
  <si>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</si>
  <si>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</si>
  <si>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</si>
  <si>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</si>
  <si>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</si>
  <si>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</si>
  <si>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</si>
  <si>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</si>
  <si>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</si>
  <si>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</si>
  <si>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</si>
  <si>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</si>
  <si>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</si>
  <si>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</si>
  <si>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</si>
  <si>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</si>
  <si>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</si>
  <si>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</si>
  <si>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</si>
  <si>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</si>
  <si>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</si>
  <si>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</si>
  <si>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</si>
  <si>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</si>
  <si>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</si>
  <si>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</si>
  <si>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</si>
  <si>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</si>
  <si>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</si>
  <si>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</si>
  <si>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</si>
  <si>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</si>
  <si>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</si>
  <si>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</si>
  <si>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</si>
  <si>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</si>
  <si>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</si>
  <si>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</si>
  <si>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</si>
  <si>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</si>
  <si>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</si>
  <si>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</si>
  <si>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</si>
  <si>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</si>
  <si>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</si>
  <si>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</si>
  <si>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</si>
  <si>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</si>
  <si>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</si>
  <si>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</si>
  <si>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</si>
  <si>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</si>
  <si>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</si>
  <si>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</si>
  <si>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</si>
  <si>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</si>
  <si>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</si>
  <si>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</si>
  <si>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</si>
  <si>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</si>
  <si>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</si>
  <si>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</si>
  <si>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</si>
  <si>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</si>
  <si>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</si>
  <si>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</si>
  <si>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</si>
  <si>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</si>
  <si>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</si>
  <si>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</si>
  <si>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</si>
  <si>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</si>
  <si>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</si>
  <si>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</si>
  <si>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</si>
  <si>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</si>
  <si>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</si>
  <si>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</si>
  <si>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</si>
  <si>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</si>
  <si>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</si>
  <si>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</si>
  <si>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</si>
  <si>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</si>
  <si>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</si>
  <si>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</si>
  <si>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</si>
  <si>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</si>
  <si>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</si>
  <si>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</si>
  <si>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</si>
  <si>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</si>
  <si>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</si>
  <si>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</si>
  <si>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</si>
  <si>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</si>
  <si>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</si>
  <si>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</si>
  <si>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</si>
  <si>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</si>
  <si>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</si>
  <si>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</si>
  <si>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</si>
  <si>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</si>
  <si>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</si>
  <si>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</si>
  <si>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</si>
  <si>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</si>
  <si>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</si>
  <si>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</si>
  <si>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</si>
  <si>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</si>
  <si>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</si>
  <si>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</si>
  <si>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</si>
  <si>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</si>
  <si>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</si>
  <si>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</si>
  <si>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</si>
  <si>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</si>
  <si>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</si>
  <si>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</si>
  <si>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</si>
  <si>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</si>
  <si>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</si>
  <si>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</si>
  <si>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</si>
  <si>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</si>
  <si>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</si>
  <si>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</si>
  <si>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</si>
  <si>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</si>
  <si>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</si>
  <si>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</si>
  <si>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</si>
  <si>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</si>
  <si>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</si>
  <si>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</si>
  <si>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</si>
  <si>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</si>
  <si>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</si>
  <si>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</si>
  <si>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</si>
  <si>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</si>
  <si>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</si>
  <si>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</si>
  <si>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</si>
  <si>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</si>
  <si>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</si>
  <si>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</si>
  <si>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</si>
  <si>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</si>
  <si>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</si>
  <si>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</si>
  <si>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</si>
  <si>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</si>
  <si>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</si>
  <si>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</si>
  <si>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</si>
  <si>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</si>
  <si>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</si>
  <si>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</si>
  <si>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</si>
  <si>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</si>
  <si>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</si>
  <si>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</si>
  <si>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</si>
  <si>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</si>
  <si>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</si>
  <si>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</si>
  <si>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</si>
  <si>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</si>
  <si>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</si>
  <si>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</si>
  <si>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</si>
  <si>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</si>
  <si>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</si>
  <si>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</si>
  <si>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</si>
  <si>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</si>
  <si>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</si>
  <si>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</si>
  <si>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</si>
  <si>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</si>
  <si>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</si>
  <si>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</si>
  <si>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</si>
  <si>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</si>
  <si>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</si>
  <si>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</si>
  <si>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</si>
  <si>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</si>
  <si>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</si>
  <si>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</si>
  <si>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</si>
  <si>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</si>
  <si>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</si>
  <si>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</si>
  <si>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</si>
  <si>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</si>
  <si>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</si>
  <si>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</si>
  <si>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</si>
  <si>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</si>
  <si>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</si>
  <si>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</si>
  <si>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</si>
  <si>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</si>
  <si>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</si>
  <si>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</si>
  <si>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</si>
  <si>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</si>
  <si>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</si>
  <si>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</si>
  <si>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</si>
  <si>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</si>
  <si>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</si>
  <si>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</si>
  <si>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</si>
  <si>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</si>
  <si>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</si>
  <si>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</si>
  <si>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</si>
  <si>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</si>
  <si>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</si>
  <si>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</si>
  <si>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</si>
  <si>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</si>
  <si>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</si>
  <si>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</si>
  <si>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</si>
  <si>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</si>
  <si>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</si>
  <si>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</si>
  <si>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</si>
  <si>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</si>
  <si>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</si>
  <si>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</si>
  <si>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</si>
  <si>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</si>
  <si>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</si>
  <si>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</si>
  <si>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</si>
  <si>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</si>
  <si>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</si>
  <si>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</si>
  <si>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</si>
  <si>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</si>
  <si>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</si>
  <si>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</si>
  <si>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</si>
  <si>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</si>
  <si>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</si>
  <si>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</si>
  <si>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</si>
  <si>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</si>
  <si>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</si>
  <si>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</si>
  <si>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</si>
  <si>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</si>
  <si>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</si>
  <si>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</si>
  <si>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</si>
  <si>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</si>
  <si>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</si>
  <si>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</si>
  <si>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</si>
  <si>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</si>
  <si>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</si>
  <si>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</si>
  <si>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</si>
  <si>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</si>
  <si>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</si>
  <si>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</si>
  <si>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</si>
  <si>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</si>
  <si>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</si>
  <si>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</si>
  <si>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</si>
  <si>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</si>
  <si>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</si>
  <si>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</si>
  <si>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</si>
  <si>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</si>
  <si>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</si>
  <si>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</si>
  <si>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</si>
  <si>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</si>
  <si>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</si>
  <si>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</si>
  <si>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</si>
  <si>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</si>
  <si>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</si>
  <si>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</si>
  <si>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</si>
  <si>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</si>
  <si>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</si>
  <si>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</si>
  <si>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</si>
  <si>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</si>
  <si>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</si>
  <si>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</si>
  <si>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</si>
  <si>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</si>
  <si>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</si>
  <si>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</si>
  <si>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</si>
  <si>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</si>
  <si>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</si>
  <si>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</si>
  <si>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</si>
  <si>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</si>
  <si>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</si>
  <si>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</si>
  <si>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</si>
  <si>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</si>
  <si>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</si>
  <si>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</si>
  <si>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</si>
  <si>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</si>
  <si>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</si>
  <si>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</si>
  <si>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</si>
  <si>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</si>
  <si>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</si>
  <si>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</si>
  <si>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</si>
  <si>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</si>
  <si>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</si>
  <si>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</si>
  <si>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</si>
  <si>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</si>
  <si>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</si>
  <si>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</si>
  <si>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</si>
  <si>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</si>
  <si>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</si>
  <si>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</si>
  <si>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</si>
  <si>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</si>
  <si>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</si>
  <si>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</si>
  <si>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</si>
  <si>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</si>
  <si>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</si>
  <si>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</si>
  <si>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</si>
  <si>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</si>
  <si>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</si>
  <si>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</si>
  <si>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</si>
  <si>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</si>
  <si>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</si>
  <si>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</si>
  <si>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</si>
  <si>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</si>
  <si>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</si>
  <si>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</si>
  <si>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</si>
  <si>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</si>
  <si>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</si>
  <si>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</si>
  <si>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</si>
  <si>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</si>
  <si>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</si>
  <si>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</si>
  <si>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</si>
  <si>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</si>
  <si>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</si>
  <si>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</si>
  <si>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</si>
  <si>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</si>
  <si>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</si>
  <si>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</si>
  <si>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</si>
  <si>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</si>
  <si>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</si>
  <si>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</si>
  <si>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</si>
  <si>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</si>
  <si>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</si>
  <si>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</si>
  <si>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</si>
  <si>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</si>
  <si>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</si>
  <si>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</si>
  <si>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</si>
  <si>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</si>
  <si>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</si>
  <si>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</si>
  <si>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</si>
  <si>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</si>
  <si>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</si>
  <si>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</si>
  <si>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</si>
  <si>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</si>
  <si>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</si>
  <si>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</si>
  <si>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</si>
  <si>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</si>
  <si>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</si>
  <si>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</si>
  <si>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</si>
  <si>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</si>
  <si>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</si>
  <si>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</si>
  <si>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</si>
  <si>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</si>
  <si>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</si>
  <si>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</si>
  <si>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</si>
  <si>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</si>
  <si>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</si>
  <si>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</si>
  <si>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</si>
  <si>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</si>
  <si>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</si>
  <si>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</si>
  <si>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</si>
  <si>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</si>
  <si>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</si>
  <si>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</si>
  <si>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</si>
  <si>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</si>
  <si>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</si>
  <si>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</si>
  <si>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</si>
  <si>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</si>
  <si>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</si>
  <si>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</si>
  <si>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</si>
  <si>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</si>
  <si>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</si>
  <si>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</si>
  <si>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</si>
  <si>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</si>
  <si>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</si>
  <si>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</si>
  <si>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</si>
  <si>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</si>
  <si>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</si>
  <si>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</si>
  <si>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</si>
  <si>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</si>
  <si>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</si>
  <si>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</si>
  <si>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</si>
  <si>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</si>
  <si>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</si>
  <si>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</si>
  <si>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</si>
  <si>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</si>
  <si>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</si>
  <si>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</si>
  <si>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</si>
  <si>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</si>
  <si>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</si>
  <si>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</si>
  <si>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</si>
  <si>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</si>
  <si>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</si>
  <si>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</si>
  <si>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</si>
  <si>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</si>
  <si>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</si>
  <si>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</si>
  <si>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</si>
  <si>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</si>
  <si>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</si>
  <si>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</si>
  <si>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</si>
  <si>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</si>
  <si>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</si>
  <si>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</si>
  <si>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</si>
  <si>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</si>
  <si>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</si>
  <si>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</si>
  <si>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</si>
  <si>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</si>
  <si>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</si>
  <si>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</si>
  <si>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</si>
  <si>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</si>
  <si>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</si>
  <si>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</si>
  <si>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</si>
  <si>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</si>
  <si>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</si>
  <si>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</si>
  <si>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</si>
  <si>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</si>
  <si>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</si>
  <si>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</si>
  <si>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</si>
  <si>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</si>
  <si>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</si>
  <si>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</si>
  <si>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</si>
  <si>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</si>
  <si>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</si>
  <si>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</si>
  <si>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</si>
  <si>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</si>
  <si>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</si>
  <si>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</si>
  <si>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</si>
  <si>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</si>
  <si>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</si>
  <si>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</si>
  <si>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</si>
  <si>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</si>
  <si>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</si>
  <si>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</si>
  <si>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</si>
  <si>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</si>
  <si>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</si>
  <si>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</si>
  <si>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</si>
  <si>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</si>
  <si>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</si>
  <si>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</si>
  <si>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</si>
  <si>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</si>
  <si>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</si>
  <si>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</si>
  <si>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</si>
  <si>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</si>
  <si>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</si>
  <si>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</si>
  <si>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</si>
  <si>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</si>
  <si>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</si>
  <si>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</si>
  <si>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</si>
  <si>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</si>
  <si>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</si>
  <si>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</si>
  <si>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</si>
  <si>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</si>
  <si>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</si>
  <si>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</si>
  <si>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</si>
  <si>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</si>
  <si>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</si>
  <si>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</si>
  <si>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</si>
  <si>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</si>
  <si>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</si>
  <si>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</si>
  <si>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</si>
  <si>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</si>
  <si>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</si>
  <si>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</si>
  <si>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</si>
  <si>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</si>
  <si>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</si>
  <si>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</si>
  <si>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</si>
  <si>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</si>
  <si>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</si>
  <si>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</si>
  <si>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</si>
  <si>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</si>
  <si>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</si>
  <si>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</si>
  <si>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</si>
  <si>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</si>
  <si>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</si>
  <si>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</si>
  <si>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</si>
  <si>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</si>
  <si>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</si>
  <si>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</si>
  <si>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</si>
  <si>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</si>
  <si>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</si>
  <si>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</si>
  <si>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</si>
  <si>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</si>
  <si>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</si>
  <si>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</si>
  <si>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</si>
  <si>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</si>
  <si>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</si>
  <si>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</si>
  <si>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</si>
  <si>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</si>
  <si>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</si>
  <si>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</si>
  <si>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</si>
  <si>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</si>
  <si>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</si>
  <si>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</si>
  <si>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</si>
  <si>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</si>
  <si>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</si>
  <si>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</si>
  <si>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</si>
  <si>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</si>
  <si>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</si>
  <si>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</si>
  <si>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</si>
  <si>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</si>
  <si>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</si>
  <si>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</si>
  <si>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</si>
  <si>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</si>
  <si>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</si>
  <si>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</si>
  <si>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</si>
  <si>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</si>
  <si>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</si>
  <si>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</si>
  <si>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</si>
  <si>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</si>
  <si>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</si>
  <si>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</si>
  <si>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</si>
  <si>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</si>
  <si>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</si>
  <si>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</si>
  <si>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</si>
  <si>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</si>
  <si>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</si>
  <si>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</si>
  <si>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</si>
  <si>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</si>
  <si>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</si>
  <si>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</si>
  <si>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</si>
  <si>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</si>
  <si>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</si>
  <si>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</si>
  <si>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</si>
  <si>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</si>
  <si>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</si>
  <si>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</si>
  <si>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</si>
  <si>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</si>
  <si>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</si>
  <si>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</si>
  <si>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</si>
  <si>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</si>
  <si>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</si>
  <si>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</si>
  <si>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</si>
  <si>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</si>
  <si>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</si>
  <si>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</si>
  <si>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</si>
  <si>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</si>
  <si>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</si>
  <si>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</si>
  <si>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</si>
  <si>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</si>
  <si>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</si>
  <si>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</si>
  <si>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</si>
  <si>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</si>
  <si>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</si>
  <si>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</si>
  <si>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</si>
  <si>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</si>
  <si>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</si>
  <si>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</si>
  <si>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</si>
  <si>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</si>
  <si>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</si>
  <si>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</si>
  <si>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</si>
  <si>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</si>
  <si>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</si>
  <si>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</si>
  <si>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</si>
  <si>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</si>
  <si>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</si>
  <si>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</si>
  <si>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</si>
  <si>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</si>
  <si>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</si>
  <si>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</si>
  <si>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</si>
  <si>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</si>
  <si>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</si>
  <si>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</si>
  <si>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</si>
  <si>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</si>
  <si>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</si>
  <si>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</si>
  <si>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</si>
  <si>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</si>
  <si>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</si>
  <si>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</si>
  <si>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</si>
  <si>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</si>
  <si>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</si>
  <si>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</si>
  <si>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</si>
  <si>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</si>
  <si>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</si>
  <si>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</si>
  <si>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</si>
  <si>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</si>
  <si>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</si>
  <si>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</si>
  <si>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</si>
  <si>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</si>
  <si>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</si>
  <si>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</si>
  <si>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</si>
  <si>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</si>
  <si>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</si>
  <si>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</si>
  <si>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</si>
  <si>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</si>
  <si>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</si>
  <si>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</si>
  <si>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</si>
  <si>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</si>
  <si>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</si>
  <si>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</si>
  <si>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</si>
  <si>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</si>
  <si>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</si>
  <si>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</si>
  <si>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</si>
  <si>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</si>
  <si>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</si>
  <si>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</si>
  <si>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</si>
  <si>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</si>
  <si>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</si>
  <si>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</si>
  <si>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</si>
  <si>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</si>
  <si>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</si>
  <si>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</si>
  <si>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</si>
  <si>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</si>
  <si>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</si>
  <si>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</si>
  <si>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</si>
  <si>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</si>
  <si>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</si>
  <si>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</si>
  <si>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</si>
  <si>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</si>
  <si>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</si>
  <si>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</si>
  <si>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</si>
  <si>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</si>
  <si>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</si>
  <si>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</si>
  <si>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</si>
  <si>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</si>
  <si>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</si>
  <si>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</si>
  <si>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</si>
  <si>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</si>
  <si>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</si>
  <si>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</si>
  <si>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</si>
  <si>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</si>
  <si>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</si>
  <si>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</si>
  <si>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</si>
  <si>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</si>
  <si>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</si>
  <si>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</si>
  <si>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</si>
  <si>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</si>
  <si>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</si>
  <si>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</si>
  <si>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</si>
  <si>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</si>
  <si>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</si>
  <si>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</si>
  <si>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</si>
  <si>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</si>
  <si>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</si>
  <si>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</si>
  <si>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</si>
  <si>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</si>
  <si>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</si>
  <si>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</si>
  <si>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</si>
  <si>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</si>
  <si>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</si>
  <si>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</si>
  <si>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</si>
  <si>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</si>
  <si>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</si>
  <si>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</si>
  <si>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</si>
  <si>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</si>
  <si>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</si>
  <si>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</si>
  <si>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</si>
  <si>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</si>
  <si>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</si>
  <si>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</si>
  <si>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</si>
  <si>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</si>
  <si>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</si>
  <si>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</si>
  <si>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</si>
  <si>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</si>
  <si>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</si>
  <si>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</si>
  <si>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</si>
  <si>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</si>
  <si>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</si>
  <si>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</si>
  <si>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</si>
  <si>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</si>
  <si>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</si>
  <si>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</si>
  <si>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</si>
  <si>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</si>
  <si>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</si>
  <si>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</si>
  <si>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</si>
  <si>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</si>
  <si>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</si>
  <si>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</si>
  <si>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</si>
  <si>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</si>
  <si>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</si>
  <si>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</si>
  <si>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</si>
  <si>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</si>
  <si>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</si>
  <si>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</si>
  <si>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</si>
  <si>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</si>
  <si>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</si>
  <si>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</si>
  <si>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</si>
  <si>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</si>
  <si>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</si>
  <si>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</si>
  <si>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</si>
  <si>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</si>
  <si>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</si>
  <si>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</si>
  <si>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</si>
  <si>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</si>
  <si>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</si>
  <si>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</si>
  <si>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</si>
  <si>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</si>
  <si>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</si>
  <si>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</si>
  <si>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</si>
  <si>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</si>
  <si>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</si>
  <si>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</si>
  <si>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</si>
  <si>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</si>
  <si>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</si>
  <si>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</si>
  <si>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</si>
  <si>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</si>
  <si>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</si>
  <si>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</si>
  <si>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</si>
  <si>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</si>
  <si>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</si>
  <si>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</si>
  <si>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</si>
  <si>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</si>
  <si>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</si>
  <si>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</si>
  <si>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</si>
  <si>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</si>
  <si>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</si>
  <si>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</si>
  <si>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</si>
  <si>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</si>
  <si>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</si>
  <si>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</si>
  <si>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</si>
  <si>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</si>
  <si>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</si>
  <si>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</si>
  <si>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</si>
  <si>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</si>
  <si>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</si>
  <si>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</si>
  <si>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</si>
  <si>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</si>
  <si>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</si>
  <si>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</si>
  <si>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</si>
  <si>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</si>
  <si>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</si>
  <si>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</si>
  <si>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</si>
  <si>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</si>
  <si>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</si>
  <si>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</si>
  <si>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</si>
  <si>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</si>
  <si>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</si>
  <si>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</si>
  <si>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</si>
  <si>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</si>
  <si>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</si>
  <si>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</si>
  <si>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</si>
  <si>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</si>
  <si>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</si>
  <si>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</si>
  <si>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</si>
  <si>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</si>
  <si>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</si>
  <si>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</si>
  <si>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</si>
  <si>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</si>
  <si>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</si>
  <si>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</si>
  <si>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</si>
  <si>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</si>
  <si>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</si>
  <si>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</si>
  <si>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</si>
  <si>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</si>
  <si>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</si>
  <si>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</si>
  <si>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</si>
  <si>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</si>
  <si>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</si>
  <si>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</si>
  <si>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</si>
  <si>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</si>
  <si>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</si>
  <si>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</si>
  <si>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</si>
  <si>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</si>
  <si>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</si>
  <si>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</si>
  <si>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</si>
  <si>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</si>
  <si>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</si>
  <si>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</si>
  <si>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</si>
  <si>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</si>
  <si>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</si>
  <si>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</si>
  <si>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</si>
  <si>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</si>
  <si>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</si>
  <si>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</si>
  <si>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</si>
  <si>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</si>
  <si>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</si>
  <si>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</si>
  <si>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</si>
  <si>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</si>
  <si>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</si>
  <si>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</si>
  <si>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</si>
  <si>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</si>
  <si>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</si>
  <si>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</si>
  <si>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</si>
  <si>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</si>
  <si>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</si>
  <si>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</si>
  <si>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</si>
  <si>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</si>
  <si>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</si>
  <si>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</si>
  <si>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</si>
  <si>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</si>
  <si>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</si>
  <si>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</si>
  <si>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</si>
  <si>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</si>
  <si>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</si>
  <si>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</si>
  <si>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</si>
  <si>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</si>
  <si>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</si>
  <si>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</si>
  <si>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</si>
  <si>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</si>
  <si>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</si>
  <si>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</si>
  <si>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</si>
  <si>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</si>
  <si>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</si>
  <si>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</si>
  <si>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</si>
  <si>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</si>
  <si>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</si>
  <si>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</si>
  <si>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</si>
  <si>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</si>
  <si>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</si>
  <si>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</si>
  <si>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</si>
  <si>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</si>
  <si>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</si>
  <si>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</si>
  <si>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</si>
  <si>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</si>
  <si>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</si>
  <si>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</si>
  <si>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</si>
  <si>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</si>
  <si>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</si>
  <si>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</si>
  <si>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</si>
  <si>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</si>
  <si>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</si>
  <si>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</si>
  <si>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</si>
  <si>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</si>
  <si>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</si>
  <si>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</si>
  <si>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</si>
  <si>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</si>
  <si>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</si>
  <si>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</si>
  <si>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</si>
  <si>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</si>
  <si>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</si>
  <si>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</si>
  <si>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</si>
  <si>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</si>
  <si>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</si>
  <si>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</si>
  <si>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</si>
  <si>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</si>
  <si>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</si>
  <si>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</si>
  <si>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</si>
  <si>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</si>
  <si>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</si>
  <si>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</si>
  <si>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</si>
  <si>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</si>
  <si>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</si>
  <si>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</si>
  <si>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</si>
  <si>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</si>
  <si>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</si>
  <si>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</si>
  <si>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</si>
  <si>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</si>
  <si>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</si>
  <si>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</si>
  <si>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</si>
  <si>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</si>
  <si>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</si>
  <si>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</si>
  <si>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</si>
  <si>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</si>
  <si>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</si>
  <si>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</si>
  <si>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</si>
  <si>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</si>
  <si>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</si>
  <si>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</si>
  <si>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</si>
  <si>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</si>
  <si>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</si>
  <si>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</si>
  <si>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</si>
  <si>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</si>
  <si>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</si>
  <si>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</si>
  <si>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</si>
  <si>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</si>
  <si>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</si>
  <si>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</si>
  <si>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</si>
  <si>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</si>
  <si>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</si>
  <si>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</si>
  <si>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</si>
  <si>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</si>
  <si>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</si>
  <si>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</si>
  <si>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</si>
  <si>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</si>
  <si>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</si>
  <si>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</si>
  <si>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</si>
  <si>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</si>
  <si>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</si>
  <si>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</si>
  <si>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</si>
  <si>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</si>
  <si>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</si>
  <si>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</si>
  <si>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</si>
  <si>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</si>
  <si>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</si>
  <si>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</si>
  <si>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</si>
  <si>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</si>
  <si>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</si>
  <si>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</si>
  <si>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</si>
  <si>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</si>
  <si>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</si>
  <si>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</si>
  <si>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</si>
  <si>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</si>
  <si>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</si>
  <si>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</si>
  <si>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</si>
  <si>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</si>
  <si>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</si>
  <si>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</si>
  <si>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</si>
  <si>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</si>
  <si>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</si>
  <si>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</si>
  <si>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</si>
  <si>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</si>
  <si>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</si>
  <si>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</si>
  <si>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</si>
  <si>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</si>
  <si>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</si>
  <si>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</si>
  <si>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</si>
  <si>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</si>
  <si>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</si>
  <si>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</si>
  <si>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</si>
  <si>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</si>
  <si>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</si>
  <si>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</si>
  <si>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</si>
  <si>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</si>
  <si>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</si>
  <si>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</si>
  <si>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</si>
  <si>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</si>
  <si>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</si>
  <si>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</si>
  <si>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</si>
  <si>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</si>
  <si>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</si>
  <si>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</si>
  <si>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</si>
  <si>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</si>
  <si>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</si>
  <si>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</si>
  <si>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</si>
  <si>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</si>
  <si>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</si>
  <si>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</si>
  <si>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</si>
  <si>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</si>
  <si>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</si>
  <si>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</si>
  <si>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</si>
  <si>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</si>
  <si>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</si>
  <si>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</si>
  <si>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</si>
  <si>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</si>
  <si>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</si>
  <si>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</si>
  <si>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</si>
  <si>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</si>
  <si>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</si>
  <si>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</si>
  <si>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</si>
  <si>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</si>
  <si>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</si>
  <si>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</si>
  <si>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</si>
  <si>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</si>
  <si>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</si>
  <si>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</si>
  <si>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</si>
  <si>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</si>
  <si>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</si>
  <si>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</si>
  <si>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</si>
  <si>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</si>
  <si>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</si>
  <si>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</si>
  <si>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</si>
  <si>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</si>
  <si>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</si>
  <si>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</si>
  <si>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</si>
  <si>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</si>
  <si>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</si>
  <si>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</si>
  <si>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</si>
  <si>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</si>
  <si>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</si>
  <si>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</si>
  <si>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</si>
  <si>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</si>
  <si>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</si>
  <si>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</si>
  <si>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</si>
  <si>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</si>
  <si>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</si>
  <si>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</si>
  <si>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</si>
  <si>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</si>
  <si>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</si>
  <si>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</si>
  <si>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</si>
  <si>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</si>
  <si>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</si>
  <si>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</si>
  <si>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</si>
  <si>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</si>
  <si>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</si>
  <si>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</si>
  <si>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</si>
  <si>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</si>
  <si>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</si>
  <si>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</si>
  <si>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</si>
  <si>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</si>
  <si>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</si>
  <si>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</si>
  <si>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</si>
  <si>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</si>
  <si>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</si>
  <si>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</si>
  <si>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</si>
  <si>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</si>
  <si>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</si>
  <si>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</si>
  <si>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</si>
  <si>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</si>
  <si>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</si>
  <si>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</si>
  <si>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</si>
  <si>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</si>
  <si>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</si>
  <si>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</si>
  <si>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</si>
  <si>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</si>
  <si>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</si>
  <si>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</si>
  <si>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</si>
  <si>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</si>
  <si>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</si>
  <si>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</si>
  <si>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</si>
  <si>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</si>
  <si>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</si>
  <si>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</si>
  <si>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</si>
  <si>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</si>
  <si>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</si>
  <si>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</si>
  <si>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</si>
  <si>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</si>
  <si>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</si>
  <si>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</si>
  <si>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</si>
  <si>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</si>
  <si>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</si>
  <si>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</si>
  <si>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</si>
  <si>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</si>
  <si>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</si>
  <si>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</si>
  <si>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</si>
  <si>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</si>
  <si>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</si>
  <si>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</si>
  <si>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</si>
  <si>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</si>
  <si>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</si>
  <si>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</si>
  <si>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</si>
  <si>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</si>
  <si>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</si>
  <si>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</si>
  <si>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</si>
  <si>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</si>
  <si>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</si>
  <si>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</si>
  <si>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</si>
  <si>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</si>
  <si>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</si>
  <si>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</si>
  <si>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</si>
  <si>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</si>
  <si>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</si>
  <si>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</si>
  <si>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</si>
  <si>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</si>
  <si>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</si>
  <si>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</si>
  <si>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</si>
  <si>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</si>
  <si>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</si>
  <si>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</si>
  <si>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</si>
  <si>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</si>
  <si>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</si>
  <si>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</si>
  <si>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</si>
  <si>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</si>
  <si>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</si>
  <si>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</si>
  <si>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</si>
  <si>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</si>
  <si>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</si>
  <si>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</si>
  <si>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</si>
  <si>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</si>
  <si>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</si>
  <si>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</si>
  <si>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</si>
  <si>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</si>
  <si>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</si>
  <si>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</si>
  <si>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</si>
  <si>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</si>
  <si>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</si>
  <si>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</si>
  <si>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</si>
  <si>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</si>
  <si>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</si>
  <si>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</si>
  <si>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</si>
  <si>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</si>
  <si>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</si>
  <si>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</si>
  <si>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</si>
  <si>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</si>
  <si>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</si>
  <si>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</si>
  <si>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</si>
  <si>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</si>
  <si>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</si>
  <si>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</si>
  <si>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</si>
  <si>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</si>
  <si>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</si>
  <si>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</si>
  <si>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</si>
  <si>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</si>
  <si>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</si>
  <si>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</si>
  <si>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</si>
  <si>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</si>
  <si>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</si>
  <si>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</si>
  <si>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</si>
  <si>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</si>
  <si>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</si>
  <si>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</si>
  <si>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</si>
  <si>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</si>
  <si>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</si>
  <si>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</si>
  <si>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</si>
  <si>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</si>
  <si>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</si>
  <si>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</si>
  <si>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</si>
  <si>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</si>
  <si>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</si>
  <si>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</si>
  <si>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</si>
  <si>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</si>
  <si>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</si>
  <si>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</si>
  <si>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</si>
  <si>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</si>
  <si>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</si>
  <si>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</si>
  <si>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</si>
  <si>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</si>
  <si>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</si>
  <si>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</si>
  <si>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</si>
  <si>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</si>
  <si>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</si>
  <si>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</si>
  <si>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</si>
  <si>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</si>
  <si>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</si>
  <si>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</si>
  <si>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</si>
  <si>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</si>
  <si>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</si>
  <si>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</si>
  <si>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</si>
  <si>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</si>
  <si>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</si>
  <si>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</si>
  <si>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</si>
  <si>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</si>
  <si>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</si>
  <si>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</si>
  <si>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</si>
  <si>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</si>
  <si>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</si>
  <si>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</si>
  <si>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</si>
  <si>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</si>
  <si>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</si>
  <si>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</si>
  <si>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</si>
  <si>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</si>
  <si>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</si>
  <si>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</si>
  <si>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</si>
  <si>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</si>
  <si>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</si>
  <si>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</si>
  <si>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</si>
  <si>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</si>
  <si>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</si>
  <si>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</si>
  <si>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</si>
  <si>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</si>
  <si>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</si>
  <si>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</si>
  <si>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</si>
  <si>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</si>
  <si>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</si>
  <si>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</si>
  <si>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</si>
  <si>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</si>
  <si>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</si>
  <si>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</si>
  <si>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</si>
  <si>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</si>
  <si>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</si>
  <si>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</si>
  <si>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</si>
  <si>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</si>
  <si>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</si>
  <si>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</si>
  <si>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</si>
  <si>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</si>
  <si>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</si>
  <si>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</si>
  <si>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</si>
  <si>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</si>
  <si>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</si>
  <si>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</si>
  <si>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</si>
  <si>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</si>
  <si>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</si>
  <si>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</si>
  <si>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</si>
  <si>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</si>
  <si>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</si>
  <si>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</si>
  <si>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</si>
  <si>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</si>
  <si>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</si>
  <si>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</si>
  <si>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</si>
  <si>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</si>
  <si>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</si>
  <si>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</si>
  <si>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</si>
  <si>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</si>
  <si>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</si>
  <si>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</si>
  <si>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</si>
  <si>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</si>
  <si>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</si>
  <si>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</si>
  <si>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</si>
  <si>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</si>
  <si>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</si>
  <si>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</si>
  <si>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</si>
  <si>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</si>
  <si>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</si>
  <si>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</si>
  <si>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</si>
  <si>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</si>
  <si>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</si>
  <si>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</si>
  <si>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</si>
  <si>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</si>
  <si>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</si>
  <si>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</si>
  <si>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</si>
  <si>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</si>
  <si>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</si>
  <si>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</si>
  <si>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</si>
  <si>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</si>
  <si>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</si>
  <si>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</si>
  <si>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</si>
  <si>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</si>
  <si>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</si>
  <si>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</si>
  <si>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</si>
  <si>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</si>
  <si>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</si>
  <si>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</si>
  <si>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</si>
  <si>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</si>
  <si>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</si>
  <si>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</si>
  <si>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</si>
  <si>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</si>
  <si>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</si>
  <si>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</si>
  <si>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</si>
  <si>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</si>
  <si>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</si>
  <si>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</si>
  <si>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</si>
  <si>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</si>
  <si>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</si>
  <si>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</si>
  <si>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</si>
  <si>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</si>
  <si>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</si>
  <si>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</si>
  <si>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</si>
  <si>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</si>
  <si>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</si>
  <si>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</si>
  <si>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</si>
  <si>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</si>
  <si>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</si>
  <si>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</si>
  <si>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</si>
  <si>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</si>
  <si>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</si>
  <si>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</si>
  <si>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</si>
  <si>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</si>
  <si>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</si>
  <si>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</si>
  <si>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</si>
  <si>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</si>
  <si>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</si>
  <si>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</si>
  <si>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</si>
  <si>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</si>
  <si>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</si>
  <si>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</si>
  <si>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</si>
  <si>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</si>
  <si>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</si>
  <si>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</si>
  <si>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</si>
  <si>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</si>
  <si>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</si>
  <si>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</si>
  <si>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</si>
  <si>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</si>
  <si>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</si>
  <si>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</si>
  <si>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</si>
  <si>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</si>
  <si>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</si>
  <si>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</si>
  <si>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</si>
  <si>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</si>
  <si>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</si>
  <si>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</si>
  <si>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</si>
  <si>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</si>
  <si>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</si>
  <si>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</si>
  <si>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</si>
  <si>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</si>
  <si>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</si>
  <si>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</si>
  <si>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</si>
  <si>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</si>
  <si>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</si>
  <si>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</si>
  <si>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</si>
  <si>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</si>
  <si>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</si>
  <si>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</si>
  <si>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</si>
  <si>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</si>
  <si>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</si>
  <si>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</si>
  <si>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</si>
  <si>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</si>
  <si>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</si>
  <si>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</si>
  <si>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</si>
  <si>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</si>
  <si>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</si>
  <si>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</si>
  <si>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</si>
  <si>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</si>
  <si>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</si>
  <si>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</si>
  <si>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</si>
  <si>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</si>
  <si>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</si>
  <si>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</si>
  <si>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</si>
  <si>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</si>
  <si>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</si>
  <si>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</si>
  <si>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</si>
  <si>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</si>
  <si>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</si>
  <si>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</si>
  <si>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</si>
  <si>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</si>
  <si>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</si>
  <si>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</si>
  <si>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</si>
  <si>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</si>
  <si>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</si>
  <si>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</si>
  <si>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</si>
  <si>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</si>
  <si>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</si>
  <si>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</si>
  <si>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</si>
  <si>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</si>
  <si>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</si>
  <si>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</si>
  <si>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</si>
  <si>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</si>
  <si>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</si>
  <si>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</si>
  <si>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</si>
  <si>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</si>
  <si>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</si>
  <si>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</si>
  <si>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</si>
  <si>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</si>
  <si>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</si>
  <si>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</si>
  <si>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</si>
  <si>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</si>
  <si>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</si>
  <si>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</si>
  <si>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</si>
  <si>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</si>
  <si>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</si>
  <si>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</si>
  <si>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</si>
  <si>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</si>
  <si>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</si>
  <si>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</si>
  <si>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</si>
  <si>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</si>
  <si>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</si>
  <si>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</si>
  <si>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</si>
  <si>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</si>
  <si>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</si>
  <si>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</si>
  <si>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</si>
  <si>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</si>
  <si>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</si>
  <si>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</si>
  <si>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</si>
  <si>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</si>
  <si>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</si>
  <si>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</si>
  <si>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</si>
  <si>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</si>
  <si>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</si>
  <si>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</si>
  <si>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</si>
  <si>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</si>
  <si>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</si>
  <si>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</si>
  <si>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</si>
  <si>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</si>
  <si>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</si>
  <si>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</si>
  <si>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</si>
  <si>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</si>
  <si>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</si>
  <si>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</si>
  <si>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</si>
  <si>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</si>
  <si>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</si>
  <si>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</si>
  <si>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</si>
  <si>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</si>
  <si>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</si>
  <si>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</si>
  <si>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</si>
  <si>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</si>
  <si>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</si>
  <si>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</si>
  <si>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</si>
  <si>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</si>
  <si>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</si>
  <si>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</si>
  <si>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</si>
  <si>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</si>
  <si>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</si>
  <si>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</si>
  <si>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</si>
  <si>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</si>
  <si>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</si>
  <si>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</si>
  <si>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</si>
  <si>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</si>
  <si>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</si>
  <si>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</si>
  <si>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</si>
  <si>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</si>
  <si>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</si>
  <si>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</si>
  <si>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</si>
  <si>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</si>
  <si>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</si>
  <si>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</si>
  <si>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</si>
  <si>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</si>
  <si>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</si>
  <si>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</si>
  <si>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</si>
  <si>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</si>
  <si>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</si>
  <si>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</si>
  <si>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</si>
  <si>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</si>
  <si>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</si>
  <si>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</si>
  <si>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</si>
  <si>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</si>
  <si>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</si>
  <si>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</si>
  <si>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</si>
  <si>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</si>
  <si>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</si>
  <si>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</si>
  <si>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</si>
  <si>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</si>
  <si>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</si>
  <si>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</si>
  <si>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</si>
  <si>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</si>
  <si>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</si>
  <si>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</si>
  <si>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</si>
  <si>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</si>
  <si>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</si>
  <si>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</si>
  <si>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</si>
  <si>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</si>
  <si>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</si>
  <si>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</si>
  <si>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</si>
  <si>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</si>
  <si>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</si>
  <si>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</si>
  <si>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</si>
  <si>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</si>
  <si>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</si>
  <si>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</si>
  <si>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</si>
  <si>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</si>
  <si>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</si>
  <si>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</si>
  <si>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</si>
  <si>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</si>
  <si>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</si>
  <si>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</si>
  <si>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</si>
  <si>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</si>
  <si>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</si>
  <si>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</si>
  <si>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</si>
  <si>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</si>
  <si>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</si>
  <si>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</si>
  <si>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</si>
  <si>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</si>
  <si>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</si>
  <si>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</si>
  <si>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</si>
  <si>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</si>
  <si>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</si>
  <si>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</si>
  <si>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</si>
  <si>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</si>
  <si>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</si>
  <si>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</si>
  <si>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</si>
  <si>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</si>
  <si>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</si>
  <si>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</si>
  <si>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</si>
  <si>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</si>
  <si>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</si>
  <si>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</si>
  <si>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</si>
  <si>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</si>
  <si>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</si>
  <si>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</si>
  <si>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</si>
  <si>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</si>
  <si>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</si>
  <si>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</si>
  <si>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</si>
  <si>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</si>
  <si>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</si>
  <si>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</si>
  <si>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</si>
  <si>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</si>
  <si>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</si>
  <si>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</si>
  <si>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</si>
  <si>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</si>
  <si>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</si>
  <si>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</si>
  <si>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</si>
  <si>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</si>
  <si>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</si>
  <si>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</si>
  <si>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</si>
  <si>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</si>
  <si>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</si>
  <si>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</si>
  <si>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</si>
  <si>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</si>
  <si>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</si>
  <si>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</si>
  <si>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</si>
  <si>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</si>
  <si>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</si>
  <si>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</si>
  <si>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</si>
  <si>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</si>
  <si>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</si>
  <si>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</si>
  <si>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</si>
  <si>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</si>
  <si>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</si>
  <si>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</si>
  <si>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</si>
  <si>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</si>
  <si>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</si>
  <si>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</si>
  <si>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</si>
  <si>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</si>
  <si>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</si>
  <si>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</si>
  <si>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</si>
  <si>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</si>
  <si>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</si>
  <si>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</si>
  <si>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</si>
  <si>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</si>
  <si>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</si>
  <si>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</si>
  <si>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</si>
  <si>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</si>
  <si>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</si>
  <si>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</si>
  <si>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</si>
  <si>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</si>
  <si>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</si>
  <si>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</si>
  <si>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</si>
  <si>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</si>
  <si>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</si>
  <si>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</si>
  <si>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</si>
  <si>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</si>
  <si>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</si>
  <si>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</si>
  <si>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</si>
  <si>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</si>
  <si>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</si>
  <si>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</si>
  <si>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</si>
  <si>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</si>
  <si>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</si>
  <si>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</si>
  <si>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</si>
  <si>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</si>
  <si>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</si>
  <si>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</si>
  <si>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</si>
  <si>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</si>
  <si>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</si>
  <si>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</si>
  <si>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</si>
  <si>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</si>
  <si>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</si>
  <si>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</si>
  <si>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</si>
  <si>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</si>
  <si>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</si>
  <si>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</si>
  <si>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</si>
  <si>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</si>
  <si>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</si>
  <si>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</si>
  <si>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</si>
  <si>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</si>
  <si>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</si>
  <si>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</si>
  <si>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</si>
  <si>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</si>
  <si>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</si>
  <si>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</si>
  <si>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</si>
  <si>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</si>
  <si>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</si>
  <si>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</si>
  <si>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</si>
  <si>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</si>
  <si>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</si>
  <si>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</si>
  <si>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</si>
  <si>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</si>
  <si>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</si>
  <si>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</si>
  <si>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</si>
  <si>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</si>
  <si>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</si>
  <si>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</si>
  <si>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</si>
  <si>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</si>
  <si>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</si>
  <si>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</si>
  <si>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</si>
  <si>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</si>
  <si>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</si>
  <si>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</si>
  <si>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</si>
  <si>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</si>
  <si>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</si>
  <si>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</si>
  <si>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</si>
  <si>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</si>
  <si>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</si>
  <si>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</si>
  <si>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</si>
  <si>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</si>
  <si>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</si>
  <si>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</si>
  <si>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</si>
  <si>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</si>
  <si>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</si>
  <si>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</si>
  <si>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</si>
  <si>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</si>
  <si>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</si>
  <si>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</si>
  <si>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</si>
  <si>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</si>
  <si>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</si>
  <si>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</si>
  <si>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</si>
  <si>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</si>
  <si>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</si>
  <si>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</si>
  <si>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</si>
  <si>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</si>
  <si>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</si>
  <si>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</si>
  <si>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</si>
  <si>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</si>
  <si>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</si>
  <si>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</si>
  <si>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</si>
  <si>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</si>
  <si>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</si>
  <si>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</si>
  <si>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</si>
  <si>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</si>
  <si>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</si>
  <si>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</si>
  <si>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</si>
  <si>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</si>
  <si>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</si>
  <si>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</si>
  <si>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</si>
  <si>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</si>
  <si>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</si>
  <si>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</si>
  <si>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</si>
  <si>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</si>
  <si>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</si>
  <si>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</si>
  <si>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</si>
  <si>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</si>
  <si>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</si>
  <si>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</si>
  <si>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</si>
  <si>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</si>
  <si>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</si>
  <si>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</si>
  <si>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</si>
  <si>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</si>
  <si>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</si>
  <si>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</si>
  <si>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</si>
  <si>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</si>
  <si>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</si>
  <si>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</si>
  <si>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</si>
  <si>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</si>
  <si>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</si>
  <si>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</si>
  <si>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</si>
  <si>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</si>
  <si>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</si>
  <si>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</si>
  <si>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</si>
  <si>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</si>
  <si>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</si>
  <si>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</si>
  <si>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</si>
  <si>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</si>
  <si>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</si>
  <si>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</si>
  <si>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</si>
  <si>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</si>
  <si>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</si>
  <si>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</si>
  <si>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</si>
  <si>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</si>
  <si>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</si>
  <si>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</si>
  <si>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</si>
  <si>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</si>
  <si>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</si>
  <si>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</si>
  <si>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</si>
  <si>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</si>
  <si>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</si>
  <si>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</si>
  <si>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</si>
  <si>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</si>
  <si>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</si>
  <si>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</si>
  <si>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</si>
  <si>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</si>
  <si>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</si>
  <si>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</si>
  <si>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</si>
  <si>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</si>
  <si>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</si>
  <si>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</si>
  <si>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</si>
  <si>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</si>
  <si>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</si>
  <si>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</si>
  <si>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</si>
  <si>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</si>
  <si>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</si>
  <si>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</si>
  <si>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</si>
  <si>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</si>
  <si>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</si>
  <si>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</si>
  <si>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</si>
  <si>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</si>
  <si>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</si>
  <si>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</si>
  <si>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</si>
  <si>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</si>
  <si>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</si>
  <si>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</si>
  <si>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</si>
  <si>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</si>
  <si>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</si>
  <si>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</si>
  <si>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</si>
  <si>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</si>
  <si>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</si>
  <si>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</si>
  <si>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</si>
  <si>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</si>
  <si>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</si>
  <si>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</si>
  <si>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</si>
  <si>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</si>
  <si>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</si>
  <si>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</si>
  <si>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</si>
  <si>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</si>
  <si>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</si>
  <si>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</si>
  <si>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</si>
  <si>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</si>
  <si>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</si>
  <si>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</si>
  <si>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</si>
  <si>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</si>
  <si>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</si>
  <si>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</si>
  <si>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</si>
  <si>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</si>
  <si>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</si>
  <si>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</si>
  <si>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</si>
  <si>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</si>
  <si>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</si>
  <si>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</si>
  <si>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</si>
  <si>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</si>
  <si>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</si>
  <si>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</si>
  <si>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</si>
  <si>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</si>
  <si>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</si>
  <si>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</si>
  <si>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</si>
  <si>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</si>
  <si>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</si>
  <si>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</si>
  <si>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</si>
  <si>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</si>
  <si>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</si>
  <si>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</si>
  <si>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</si>
  <si>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</si>
  <si>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</si>
  <si>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</si>
  <si>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</si>
  <si>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</si>
  <si>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</si>
  <si>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</si>
  <si>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</si>
  <si>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</si>
  <si>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</si>
  <si>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</si>
  <si>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</si>
  <si>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</si>
  <si>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</si>
  <si>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</si>
  <si>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</si>
  <si>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</si>
  <si>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</si>
  <si>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</si>
  <si>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</si>
  <si>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</si>
  <si>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</si>
  <si>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</si>
  <si>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</si>
  <si>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</si>
  <si>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</si>
  <si>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</si>
  <si>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</si>
  <si>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</si>
  <si>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</si>
  <si>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</si>
  <si>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</si>
  <si>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</si>
  <si>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</si>
  <si>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</si>
  <si>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</si>
  <si>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</si>
  <si>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</si>
  <si>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</si>
  <si>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</si>
  <si>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</si>
  <si>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</si>
  <si>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</si>
  <si>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</si>
  <si>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</si>
  <si>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</si>
  <si>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</si>
  <si>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</si>
  <si>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</si>
  <si>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</si>
  <si>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</si>
  <si>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</si>
  <si>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</si>
  <si>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</si>
  <si>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</si>
  <si>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</si>
  <si>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</si>
  <si>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</si>
  <si>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</si>
  <si>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</si>
  <si>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</si>
  <si>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</si>
  <si>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</si>
  <si>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</si>
  <si>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</si>
  <si>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</si>
  <si>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</si>
  <si>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</si>
  <si>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</si>
  <si>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</si>
  <si>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</si>
  <si>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</si>
  <si>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</si>
  <si>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</si>
  <si>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</si>
  <si>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</si>
  <si>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</si>
  <si>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</si>
  <si>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</si>
  <si>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</si>
  <si>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</si>
  <si>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</si>
  <si>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</si>
  <si>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</si>
  <si>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</si>
  <si>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</si>
  <si>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</si>
  <si>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</si>
  <si>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</si>
  <si>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</si>
  <si>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</si>
  <si>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</si>
  <si>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</si>
  <si>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</si>
  <si>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</si>
  <si>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</si>
  <si>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</si>
  <si>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</si>
  <si>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</si>
  <si>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</si>
  <si>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</si>
  <si>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</si>
  <si>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</si>
  <si>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</si>
  <si>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</si>
  <si>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</si>
  <si>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</si>
  <si>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</si>
  <si>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</si>
  <si>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</si>
  <si>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</si>
  <si>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</si>
  <si>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</si>
  <si>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</si>
  <si>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</si>
  <si>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</si>
  <si>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</si>
  <si>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</si>
  <si>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</si>
  <si>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</si>
  <si>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</si>
  <si>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</si>
  <si>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</si>
  <si>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</si>
  <si>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</si>
  <si>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</si>
  <si>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</si>
  <si>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</si>
  <si>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</si>
  <si>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</si>
  <si>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</si>
  <si>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</si>
  <si>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</si>
  <si>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</si>
  <si>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</si>
  <si>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</si>
  <si>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</si>
  <si>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</si>
  <si>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</si>
  <si>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</si>
  <si>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</si>
  <si>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</si>
  <si>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</si>
  <si>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</si>
  <si>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</si>
  <si>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</si>
  <si>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</si>
  <si>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</si>
  <si>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</si>
  <si>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</si>
  <si>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</si>
  <si>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</si>
  <si>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</si>
  <si>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</si>
  <si>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</si>
  <si>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</si>
  <si>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</si>
  <si>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</si>
  <si>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</si>
  <si>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</si>
  <si>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</si>
  <si>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</si>
  <si>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</si>
  <si>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</si>
  <si>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</si>
  <si>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</si>
  <si>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</si>
  <si>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</si>
  <si>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</si>
  <si>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</si>
  <si>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</si>
  <si>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</si>
  <si>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</si>
  <si>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</si>
  <si>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</si>
  <si>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</si>
  <si>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</si>
  <si>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</si>
  <si>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</si>
  <si>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</si>
  <si>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</si>
  <si>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</si>
  <si>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</si>
  <si>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</si>
  <si>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</si>
  <si>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</si>
  <si>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</si>
  <si>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</si>
  <si>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</si>
  <si>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</si>
  <si>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</si>
  <si>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</si>
  <si>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</si>
  <si>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</si>
  <si>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</si>
  <si>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</si>
  <si>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</si>
  <si>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</si>
  <si>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</si>
  <si>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</si>
  <si>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</si>
  <si>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</si>
  <si>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</si>
  <si>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</si>
  <si>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</si>
  <si>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</si>
  <si>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</si>
  <si>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</si>
  <si>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</si>
  <si>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</si>
  <si>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</si>
  <si>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</si>
  <si>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</si>
  <si>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</si>
  <si>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</si>
  <si>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</si>
  <si>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</si>
  <si>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</si>
  <si>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</si>
  <si>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</si>
  <si>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</si>
  <si>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</si>
  <si>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</si>
  <si>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</si>
  <si>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</si>
  <si>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</si>
  <si>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</si>
  <si>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</si>
  <si>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</si>
  <si>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</si>
  <si>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</si>
  <si>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</si>
  <si>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</si>
  <si>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</si>
  <si>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</si>
  <si>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</si>
  <si>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</si>
  <si>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</si>
  <si>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</si>
  <si>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</si>
  <si>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</si>
  <si>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</si>
  <si>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</si>
  <si>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</si>
  <si>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</si>
  <si>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</si>
  <si>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</si>
  <si>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</si>
  <si>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</si>
  <si>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</si>
  <si>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</si>
  <si>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</si>
  <si>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</si>
  <si>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</si>
  <si>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</si>
  <si>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</si>
  <si>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</si>
  <si>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</si>
  <si>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</si>
  <si>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</si>
  <si>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</si>
  <si>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</si>
  <si>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</si>
  <si>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</si>
  <si>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</si>
  <si>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</si>
  <si>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</si>
  <si>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</si>
  <si>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</si>
  <si>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</si>
  <si>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</si>
  <si>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</si>
  <si>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</si>
  <si>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</si>
  <si>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</si>
  <si>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</si>
  <si>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</si>
  <si>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</si>
  <si>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</si>
  <si>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</si>
  <si>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</si>
  <si>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</si>
  <si>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</si>
  <si>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</si>
  <si>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</si>
  <si>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</si>
  <si>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</si>
  <si>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</si>
  <si>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</si>
  <si>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</si>
  <si>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</si>
  <si>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</si>
  <si>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</si>
  <si>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</si>
  <si>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</si>
  <si>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</si>
  <si>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</si>
  <si>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</si>
  <si>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</si>
  <si>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</si>
  <si>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</si>
  <si>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</si>
  <si>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</si>
  <si>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</si>
  <si>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</si>
  <si>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</si>
  <si>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</si>
  <si>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</si>
  <si>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</si>
  <si>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</si>
  <si>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</si>
  <si>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</si>
  <si>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</si>
  <si>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</si>
  <si>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</si>
  <si>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</si>
  <si>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</si>
  <si>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</si>
  <si>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</si>
  <si>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</si>
  <si>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</si>
  <si>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</si>
  <si>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</si>
  <si>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</si>
  <si>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</si>
  <si>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</si>
  <si>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</si>
  <si>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</si>
  <si>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</si>
  <si>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</si>
  <si>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</si>
  <si>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</si>
  <si>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</si>
  <si>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</si>
  <si>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</si>
  <si>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</si>
  <si>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</si>
  <si>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</si>
  <si>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</si>
  <si>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</si>
  <si>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</si>
  <si>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</si>
  <si>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</si>
  <si>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</si>
  <si>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</si>
  <si>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</si>
  <si>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</si>
  <si>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</si>
  <si>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</si>
  <si>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</si>
  <si>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</si>
  <si>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</si>
  <si>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</si>
  <si>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</si>
  <si>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</si>
  <si>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</si>
  <si>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</si>
  <si>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</si>
  <si>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</si>
  <si>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</si>
  <si>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</si>
  <si>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</si>
  <si>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</si>
  <si>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</si>
  <si>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</si>
  <si>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</si>
  <si>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</si>
  <si>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</si>
  <si>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</si>
  <si>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</si>
  <si>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</si>
  <si>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</si>
  <si>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</si>
  <si>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</si>
  <si>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</si>
  <si>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</si>
  <si>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</si>
  <si>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</si>
  <si>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</si>
  <si>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</si>
  <si>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</si>
  <si>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</si>
  <si>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</si>
  <si>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</si>
  <si>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</si>
  <si>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</si>
  <si>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</si>
  <si>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</si>
  <si>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</si>
  <si>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</si>
  <si>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</si>
  <si>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</si>
  <si>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</si>
  <si>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</si>
  <si>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</si>
  <si>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</si>
  <si>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</si>
  <si>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</si>
  <si>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</si>
  <si>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</si>
  <si>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</si>
  <si>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</si>
  <si>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</si>
  <si>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</si>
  <si>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</si>
  <si>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</si>
  <si>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</si>
  <si>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</si>
  <si>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</si>
  <si>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</si>
  <si>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</si>
  <si>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</si>
  <si>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</si>
  <si>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</si>
  <si>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</si>
  <si>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</si>
  <si>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</si>
  <si>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</si>
  <si>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</si>
  <si>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</si>
  <si>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</si>
  <si>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</si>
  <si>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</si>
  <si>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</si>
  <si>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</si>
  <si>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</si>
  <si>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</si>
  <si>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</si>
  <si>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</si>
  <si>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</si>
  <si>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</si>
  <si>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</si>
  <si>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</si>
  <si>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</si>
  <si>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</si>
  <si>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</si>
  <si>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</si>
  <si>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</si>
  <si>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</si>
  <si>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</si>
  <si>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</si>
  <si>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</si>
  <si>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</si>
  <si>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</si>
  <si>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</si>
  <si>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</si>
  <si>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</si>
  <si>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</si>
  <si>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</si>
  <si>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</si>
  <si>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</si>
  <si>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</si>
  <si>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</si>
  <si>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</si>
  <si>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</si>
  <si>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</si>
  <si>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</si>
  <si>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</si>
  <si>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</si>
  <si>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</si>
  <si>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</si>
  <si>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</si>
  <si>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</si>
  <si>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</si>
  <si>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</si>
  <si>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</si>
  <si>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</si>
  <si>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</si>
  <si>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</si>
  <si>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</si>
  <si>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</si>
  <si>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</si>
  <si>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</si>
  <si>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</si>
  <si>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</si>
  <si>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</si>
  <si>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</si>
  <si>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</si>
  <si>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</si>
  <si>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</si>
  <si>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</si>
  <si>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</si>
  <si>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</si>
  <si>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</si>
  <si>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</si>
  <si>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</si>
  <si>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</si>
  <si>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</si>
  <si>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</si>
  <si>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</si>
  <si>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</si>
  <si>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</si>
  <si>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</si>
  <si>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</si>
  <si>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</si>
  <si>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</si>
  <si>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</si>
  <si>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</si>
  <si>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</si>
  <si>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</si>
  <si>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</si>
  <si>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</si>
  <si>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</si>
  <si>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</si>
  <si>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</si>
  <si>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</si>
  <si>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</si>
  <si>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</si>
  <si>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</si>
  <si>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</si>
  <si>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</si>
  <si>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</si>
  <si>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</si>
  <si>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</si>
  <si>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</si>
  <si>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</si>
  <si>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</si>
  <si>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</si>
  <si>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</si>
  <si>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</si>
  <si>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</si>
  <si>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</si>
  <si>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</si>
  <si>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</si>
  <si>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</si>
  <si>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</si>
  <si>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</si>
  <si>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</si>
  <si>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</si>
  <si>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</si>
  <si>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</si>
  <si>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</si>
  <si>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</si>
  <si>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</si>
  <si>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</si>
  <si>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</si>
  <si>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</si>
  <si>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</si>
  <si>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</si>
  <si>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</si>
  <si>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</si>
  <si>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</si>
  <si>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</si>
  <si>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</si>
  <si>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</si>
  <si>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</si>
  <si>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</si>
  <si>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</si>
  <si>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</si>
  <si>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</si>
  <si>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</si>
  <si>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</si>
  <si>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</si>
  <si>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</si>
  <si>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</si>
  <si>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</si>
  <si>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</si>
  <si>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</si>
  <si>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</si>
  <si>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</si>
  <si>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</si>
  <si>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</si>
  <si>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</si>
  <si>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</si>
  <si>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</si>
  <si>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</si>
  <si>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</si>
  <si>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</si>
  <si>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</si>
  <si>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</si>
  <si>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</si>
  <si>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</si>
  <si>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</si>
  <si>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</si>
  <si>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</si>
  <si>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</si>
  <si>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</si>
  <si>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</si>
  <si>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</si>
  <si>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</si>
  <si>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</si>
  <si>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</si>
  <si>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</si>
  <si>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</si>
  <si>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</si>
  <si>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</si>
  <si>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</si>
  <si>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</si>
  <si>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</si>
  <si>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</si>
  <si>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</si>
  <si>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</si>
  <si>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</si>
  <si>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</si>
  <si>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</si>
  <si>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</si>
  <si>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</si>
  <si>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</si>
  <si>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</si>
  <si>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</si>
  <si>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</si>
  <si>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</si>
  <si>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</si>
  <si>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</si>
  <si>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</si>
  <si>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</si>
  <si>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</si>
  <si>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</si>
  <si>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</si>
  <si>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</si>
  <si>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</si>
  <si>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</si>
  <si>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</si>
  <si>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</si>
  <si>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</si>
  <si>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</si>
  <si>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</si>
  <si>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</si>
  <si>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</si>
  <si>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</si>
  <si>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</si>
  <si>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</si>
  <si>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</si>
  <si>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</si>
  <si>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</si>
  <si>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</si>
  <si>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</si>
  <si>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</si>
  <si>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</si>
  <si>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</si>
  <si>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</si>
  <si>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</si>
  <si>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</si>
  <si>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</si>
  <si>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</si>
  <si>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</si>
  <si>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</si>
  <si>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</si>
  <si>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</si>
  <si>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</si>
  <si>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</si>
  <si>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</si>
  <si>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</si>
  <si>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</si>
  <si>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</si>
  <si>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</si>
  <si>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</si>
  <si>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</si>
  <si>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</si>
  <si>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</si>
  <si>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</si>
  <si>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</si>
  <si>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</si>
  <si>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</si>
  <si>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</si>
  <si>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</si>
  <si>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</si>
  <si>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</si>
  <si>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</si>
  <si>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</si>
  <si>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</si>
  <si>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</si>
  <si>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</si>
  <si>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</si>
  <si>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</si>
  <si>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</si>
  <si>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</si>
  <si>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</si>
  <si>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</si>
  <si>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</si>
  <si>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</si>
  <si>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</si>
  <si>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</si>
  <si>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</si>
  <si>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</si>
  <si>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</si>
  <si>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</si>
  <si>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</si>
  <si>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</si>
  <si>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</si>
  <si>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</si>
  <si>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</si>
  <si>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</si>
  <si>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</si>
  <si>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</si>
  <si>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</si>
  <si>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</si>
  <si>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</si>
  <si>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</si>
  <si>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</si>
  <si>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</si>
  <si>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</si>
  <si>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</si>
  <si>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</si>
  <si>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</si>
  <si>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</si>
  <si>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</si>
  <si>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</si>
  <si>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</si>
  <si>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</si>
  <si>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</si>
  <si>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</si>
  <si>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</si>
  <si>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</si>
  <si>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</si>
  <si>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</si>
  <si>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</si>
  <si>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</si>
  <si>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</si>
  <si>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</si>
  <si>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</si>
  <si>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</si>
  <si>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</si>
  <si>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</si>
  <si>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</si>
  <si>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</si>
  <si>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</si>
  <si>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</si>
  <si>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</si>
  <si>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</si>
  <si>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</si>
  <si>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</si>
  <si>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</si>
  <si>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</si>
  <si>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</si>
  <si>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</si>
  <si>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</si>
  <si>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</si>
  <si>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</si>
  <si>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</si>
  <si>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</si>
  <si>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</si>
  <si>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</si>
  <si>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</si>
  <si>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</si>
  <si>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</si>
  <si>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</si>
  <si>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</si>
  <si>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</si>
  <si>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</si>
  <si>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</si>
  <si>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</si>
  <si>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</si>
  <si>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</si>
  <si>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</si>
  <si>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</si>
  <si>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</si>
  <si>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</si>
  <si>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</si>
  <si>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</si>
  <si>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</si>
  <si>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</si>
  <si>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</si>
  <si>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</si>
  <si>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</si>
  <si>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</si>
  <si>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</si>
  <si>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</si>
  <si>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</si>
  <si>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</si>
  <si>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</si>
  <si>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</si>
  <si>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</si>
  <si>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</si>
  <si>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</si>
  <si>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</si>
  <si>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</si>
  <si>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</si>
  <si>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</si>
  <si>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</si>
  <si>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</si>
  <si>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</si>
  <si>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</si>
  <si>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</si>
  <si>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</si>
  <si>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</si>
  <si>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</si>
  <si>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</si>
  <si>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</si>
  <si>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</si>
  <si>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</si>
  <si>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</si>
  <si>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</si>
  <si>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</si>
  <si>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</si>
  <si>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</si>
  <si>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</si>
  <si>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</si>
  <si>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</si>
  <si>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</si>
  <si>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</si>
  <si>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</si>
  <si>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</si>
  <si>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</si>
  <si>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</si>
  <si>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</si>
  <si>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</si>
  <si>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</si>
  <si>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</si>
  <si>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</si>
  <si>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</si>
  <si>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</si>
  <si>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</si>
  <si>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</si>
  <si>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</si>
  <si>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</si>
  <si>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</si>
  <si>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</si>
  <si>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</si>
  <si>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</si>
  <si>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</si>
  <si>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</si>
  <si>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</si>
  <si>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</si>
  <si>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</si>
  <si>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</si>
  <si>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</si>
  <si>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</si>
  <si>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</si>
  <si>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</si>
  <si>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</si>
  <si>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</si>
  <si>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</si>
  <si>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</si>
  <si>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</si>
  <si>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</si>
  <si>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</si>
  <si>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</si>
  <si>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</si>
  <si>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</si>
  <si>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</si>
  <si>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</si>
  <si>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</si>
  <si>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</si>
  <si>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</si>
  <si>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</si>
  <si>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</si>
  <si>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</si>
  <si>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</si>
  <si>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</si>
  <si>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</si>
  <si>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</si>
  <si>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</si>
  <si>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</si>
  <si>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</si>
  <si>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</si>
  <si>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</si>
  <si>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</si>
  <si>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</si>
  <si>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</si>
  <si>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</si>
  <si>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</si>
  <si>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</si>
  <si>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</si>
  <si>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</si>
  <si>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</si>
  <si>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</si>
  <si>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</si>
  <si>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</si>
  <si>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</si>
  <si>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</si>
  <si>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</si>
  <si>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</si>
  <si>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</si>
  <si>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</si>
  <si>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</si>
  <si>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</si>
  <si>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</si>
  <si>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</si>
  <si>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</si>
  <si>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</si>
  <si>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</si>
  <si>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</si>
  <si>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</si>
  <si>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</si>
  <si>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</si>
  <si>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</si>
  <si>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</si>
  <si>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</si>
  <si>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</si>
  <si>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</si>
  <si>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</si>
  <si>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</si>
  <si>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</si>
  <si>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</si>
  <si>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</si>
  <si>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</si>
  <si>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</si>
  <si>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</si>
  <si>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</si>
  <si>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</si>
  <si>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</si>
  <si>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</si>
  <si>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</si>
  <si>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</si>
  <si>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</si>
  <si>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</si>
  <si>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</si>
  <si>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</si>
  <si>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</si>
  <si>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</si>
  <si>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</si>
  <si>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</si>
  <si>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</si>
  <si>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</si>
  <si>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</si>
  <si>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</si>
  <si>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</si>
  <si>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</si>
  <si>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</si>
  <si>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</si>
  <si>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</si>
  <si>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</si>
  <si>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</si>
  <si>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</si>
  <si>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</si>
  <si>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</si>
  <si>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</si>
  <si>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</si>
  <si>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</si>
  <si>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</si>
  <si>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</si>
  <si>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</si>
  <si>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</si>
  <si>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</si>
  <si>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</si>
  <si>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</si>
  <si>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</si>
  <si>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</si>
  <si>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</si>
  <si>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</si>
  <si>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</si>
  <si>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</si>
  <si>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</si>
  <si>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</si>
  <si>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</si>
  <si>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</si>
  <si>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</si>
  <si>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</si>
  <si>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</si>
  <si>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</si>
  <si>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</si>
  <si>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</si>
  <si>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</si>
  <si>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</si>
  <si>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</si>
  <si>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</si>
  <si>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</si>
  <si>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</si>
  <si>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</si>
  <si>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</si>
  <si>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</si>
  <si>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</si>
  <si>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</si>
  <si>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</si>
  <si>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</si>
  <si>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</si>
  <si>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</si>
  <si>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</si>
  <si>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</si>
  <si>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</si>
  <si>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</si>
  <si>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</si>
  <si>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</si>
  <si>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</si>
  <si>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</si>
  <si>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</si>
  <si>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</si>
  <si>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</si>
  <si>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</si>
  <si>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</si>
  <si>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</si>
  <si>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</si>
  <si>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</si>
  <si>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</si>
  <si>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</si>
  <si>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</si>
  <si>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</si>
  <si>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</si>
  <si>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</si>
  <si>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</si>
  <si>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</si>
  <si>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</si>
  <si>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</si>
  <si>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</si>
  <si>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</si>
  <si>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</si>
  <si>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</si>
  <si>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</si>
  <si>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</si>
  <si>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</si>
  <si>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</si>
  <si>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</si>
  <si>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</si>
  <si>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</si>
  <si>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</si>
  <si>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</si>
  <si>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</si>
  <si>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</si>
  <si>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</si>
  <si>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</si>
  <si>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</si>
  <si>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</si>
  <si>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</si>
  <si>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</si>
  <si>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</si>
  <si>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</si>
  <si>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</si>
  <si>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</si>
  <si>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</si>
  <si>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</si>
  <si>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</si>
  <si>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</si>
  <si>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</si>
  <si>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</si>
  <si>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</si>
  <si>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</si>
  <si>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</si>
  <si>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</si>
  <si>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</si>
  <si>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</si>
  <si>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</si>
  <si>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</si>
  <si>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</si>
  <si>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</si>
  <si>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</si>
  <si>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</si>
  <si>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</si>
  <si>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</si>
  <si>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</si>
  <si>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</si>
  <si>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</si>
  <si>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</si>
  <si>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</si>
  <si>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</si>
  <si>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</si>
  <si>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</si>
  <si>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</si>
  <si>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</si>
  <si>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</si>
  <si>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</si>
  <si>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</si>
  <si>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</si>
  <si>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</si>
  <si>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</si>
  <si>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</si>
  <si>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</si>
  <si>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</si>
  <si>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</si>
  <si>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</si>
  <si>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</si>
  <si>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</si>
  <si>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</si>
  <si>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</si>
  <si>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</si>
  <si>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</si>
  <si>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</si>
  <si>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</si>
  <si>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</si>
  <si>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</si>
  <si>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</si>
  <si>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</si>
  <si>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</si>
  <si>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</si>
  <si>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</si>
  <si>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</si>
  <si>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</si>
  <si>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</si>
  <si>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</si>
  <si>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</si>
  <si>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</si>
  <si>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</si>
  <si>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</si>
  <si>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</si>
  <si>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</si>
  <si>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</si>
  <si>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</si>
  <si>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</si>
  <si>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</si>
  <si>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</si>
  <si>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</si>
  <si>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</si>
  <si>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</si>
  <si>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</si>
  <si>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</si>
  <si>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</si>
  <si>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</si>
  <si>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</si>
  <si>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</si>
  <si>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</si>
  <si>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</si>
  <si>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</si>
  <si>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</si>
  <si>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</si>
  <si>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</si>
  <si>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</si>
  <si>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</si>
  <si>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</si>
  <si>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</si>
  <si>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</si>
  <si>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</si>
  <si>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</si>
  <si>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</si>
  <si>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</si>
  <si>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</si>
  <si>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</si>
  <si>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</si>
  <si>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</si>
  <si>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</si>
  <si>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</si>
  <si>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</si>
  <si>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</si>
  <si>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</si>
  <si>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</si>
  <si>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</si>
  <si>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</si>
  <si>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</si>
  <si>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</si>
  <si>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</si>
  <si>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</si>
  <si>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</si>
  <si>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</si>
  <si>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</si>
  <si>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</si>
  <si>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</si>
  <si>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</si>
  <si>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</si>
  <si>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</si>
  <si>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</si>
  <si>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</si>
  <si>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</si>
  <si>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</si>
  <si>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</si>
  <si>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</si>
  <si>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</si>
  <si>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</si>
  <si>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</si>
  <si>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</si>
  <si>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</si>
  <si>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</si>
  <si>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</si>
  <si>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</si>
  <si>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</si>
  <si>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</si>
  <si>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</si>
  <si>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</si>
  <si>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</si>
  <si>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</si>
  <si>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</si>
  <si>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</si>
  <si>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</si>
  <si>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</si>
  <si>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</si>
  <si>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</si>
  <si>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</si>
  <si>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</si>
  <si>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</si>
  <si>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</si>
  <si>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</si>
  <si>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</si>
  <si>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</si>
  <si>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</si>
  <si>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</si>
  <si>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</si>
  <si>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</si>
  <si>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</si>
  <si>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</si>
  <si>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</si>
  <si>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</si>
  <si>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</si>
  <si>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</si>
  <si>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</si>
  <si>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</si>
  <si>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</si>
  <si>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</si>
  <si>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</si>
  <si>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</si>
  <si>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</si>
  <si>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</si>
  <si>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</si>
  <si>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</si>
  <si>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</si>
  <si>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</si>
  <si>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</si>
  <si>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</si>
  <si>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</si>
  <si>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</si>
  <si>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</si>
  <si>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</si>
  <si>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</si>
  <si>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</si>
  <si>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</si>
  <si>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</si>
  <si>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</si>
  <si>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</si>
  <si>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</si>
  <si>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</si>
  <si>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</si>
  <si>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</si>
  <si>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</si>
  <si>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</si>
  <si>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</si>
  <si>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</si>
  <si>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</si>
  <si>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</si>
  <si>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</si>
  <si>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</si>
  <si>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</si>
  <si>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</si>
  <si>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</si>
  <si>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</si>
  <si>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</si>
  <si>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</si>
  <si>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</si>
  <si>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</si>
  <si>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</si>
  <si>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</si>
  <si>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</si>
  <si>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</si>
  <si>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</si>
  <si>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</si>
  <si>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</si>
  <si>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</si>
  <si>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</si>
  <si>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</si>
  <si>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</si>
  <si>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</si>
  <si>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</si>
  <si>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</si>
  <si>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</si>
  <si>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</si>
  <si>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</si>
  <si>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</si>
  <si>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</si>
  <si>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</si>
  <si>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</si>
  <si>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</si>
  <si>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</si>
  <si>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</si>
  <si>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</si>
  <si>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</si>
  <si>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</si>
  <si>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</si>
  <si>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</si>
  <si>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</si>
  <si>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</si>
  <si>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</si>
  <si>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</si>
  <si>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</si>
  <si>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</si>
  <si>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</si>
  <si>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</si>
  <si>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</si>
  <si>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</si>
  <si>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</si>
  <si>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</si>
  <si>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</si>
  <si>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</si>
  <si>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</si>
  <si>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</si>
  <si>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</si>
  <si>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</si>
  <si>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</si>
  <si>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</si>
  <si>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</si>
  <si>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</si>
  <si>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</si>
  <si>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</si>
  <si>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</si>
  <si>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</si>
  <si>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</si>
  <si>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</si>
  <si>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</si>
  <si>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</si>
  <si>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</si>
  <si>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</si>
  <si>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</si>
  <si>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</si>
  <si>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</si>
  <si>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</si>
  <si>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</si>
  <si>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</si>
  <si>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</si>
  <si>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</si>
  <si>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</si>
  <si>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</si>
  <si>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</si>
  <si>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</si>
  <si>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</si>
  <si>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</si>
  <si>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</si>
  <si>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</si>
  <si>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</si>
  <si>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</si>
  <si>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</si>
  <si>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</si>
  <si>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</si>
  <si>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</si>
  <si>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</si>
  <si>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</si>
  <si>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</si>
  <si>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</si>
  <si>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</si>
  <si>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</si>
  <si>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</si>
  <si>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</si>
  <si>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</si>
  <si>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</si>
  <si>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</si>
  <si>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</si>
  <si>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</si>
  <si>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</si>
  <si>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</si>
  <si>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</si>
  <si>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</si>
  <si>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</si>
  <si>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</si>
  <si>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</si>
  <si>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</si>
  <si>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</si>
  <si>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</si>
  <si>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</si>
  <si>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</si>
  <si>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</si>
  <si>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</si>
  <si>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</si>
  <si>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</si>
  <si>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</si>
  <si>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</si>
  <si>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</si>
  <si>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</si>
  <si>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</si>
  <si>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</si>
  <si>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</si>
  <si>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</si>
  <si>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</si>
  <si>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</si>
  <si>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</si>
  <si>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</si>
  <si>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</si>
  <si>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</si>
  <si>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</si>
  <si>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</si>
  <si>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</si>
  <si>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</si>
  <si>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</si>
  <si>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</si>
  <si>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</si>
  <si>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</si>
  <si>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</si>
  <si>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</si>
  <si>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</si>
  <si>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</si>
  <si>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</si>
  <si>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</si>
  <si>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</si>
  <si>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</si>
  <si>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</si>
  <si>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</si>
  <si>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</si>
  <si>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</si>
  <si>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</si>
  <si>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</si>
  <si>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</si>
  <si>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</si>
  <si>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</si>
  <si>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</si>
  <si>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</si>
  <si>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</si>
  <si>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</si>
  <si>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</si>
  <si>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</si>
  <si>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</si>
  <si>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</si>
  <si>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</si>
  <si>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</si>
  <si>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</si>
  <si>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</si>
  <si>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</si>
  <si>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</si>
  <si>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</si>
  <si>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</si>
  <si>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</si>
  <si>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</si>
  <si>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</si>
  <si>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</si>
  <si>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</si>
  <si>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</si>
  <si>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</si>
  <si>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</si>
  <si>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</si>
  <si>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</si>
  <si>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</si>
  <si>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</si>
  <si>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</si>
  <si>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</si>
  <si>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</si>
  <si>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</si>
  <si>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</si>
  <si>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</si>
  <si>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</si>
  <si>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</si>
  <si>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</si>
  <si>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</si>
  <si>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</si>
  <si>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</si>
  <si>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</si>
  <si>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</si>
  <si>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</si>
  <si>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</si>
  <si>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</si>
  <si>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</si>
  <si>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</si>
  <si>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</si>
  <si>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</si>
  <si>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</si>
  <si>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</si>
  <si>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</si>
  <si>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</si>
  <si>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</si>
  <si>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</si>
  <si>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</si>
  <si>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</si>
  <si>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</si>
  <si>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</si>
  <si>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</si>
  <si>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</si>
  <si>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</si>
  <si>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</si>
  <si>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</si>
  <si>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</si>
  <si>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</si>
  <si>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</si>
  <si>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</si>
  <si>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</si>
  <si>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</si>
  <si>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</si>
  <si>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</si>
  <si>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</si>
  <si>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</si>
  <si>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</si>
  <si>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</si>
  <si>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</si>
  <si>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</si>
  <si>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</si>
  <si>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</si>
  <si>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</si>
  <si>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</si>
  <si>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</si>
  <si>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</si>
  <si>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</si>
  <si>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</si>
  <si>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</si>
  <si>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</si>
  <si>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</si>
  <si>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</si>
  <si>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</si>
  <si>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</si>
  <si>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</si>
  <si>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</si>
  <si>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</si>
  <si>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</si>
  <si>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</si>
  <si>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</si>
  <si>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</si>
  <si>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</si>
  <si>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</si>
  <si>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</si>
  <si>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</si>
  <si>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</si>
  <si>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</si>
  <si>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</si>
  <si>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</si>
  <si>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</si>
  <si>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</si>
  <si>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</si>
  <si>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</si>
  <si>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</si>
  <si>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</si>
  <si>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</si>
  <si>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</si>
  <si>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</si>
  <si>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</si>
  <si>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</si>
  <si>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</si>
  <si>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</si>
  <si>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</si>
  <si>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</si>
  <si>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</si>
  <si>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</si>
  <si>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</si>
  <si>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</si>
  <si>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</si>
  <si>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</si>
  <si>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</si>
  <si>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</si>
  <si>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</si>
  <si>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</si>
  <si>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</si>
  <si>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</si>
  <si>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</si>
  <si>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</si>
  <si>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</si>
  <si>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</si>
  <si>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</si>
  <si>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</si>
  <si>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</si>
  <si>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</si>
  <si>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</si>
  <si>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</si>
  <si>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</si>
  <si>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</si>
  <si>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</si>
  <si>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</si>
  <si>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</si>
  <si>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</si>
  <si>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</si>
  <si>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</si>
  <si>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</si>
  <si>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</si>
  <si>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</si>
  <si>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</si>
  <si>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</si>
  <si>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</si>
  <si>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</si>
  <si>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</si>
  <si>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</si>
  <si>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</si>
  <si>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</si>
  <si>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</si>
  <si>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</si>
  <si>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</si>
  <si>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</si>
  <si>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</si>
  <si>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</si>
  <si>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</si>
  <si>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</si>
  <si>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</si>
  <si>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</si>
  <si>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</si>
  <si>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</si>
  <si>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</si>
  <si>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</si>
  <si>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</si>
  <si>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</si>
  <si>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</si>
  <si>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</si>
  <si>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</si>
  <si>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</si>
  <si>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</si>
  <si>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</si>
  <si>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</si>
  <si>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</si>
  <si>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</si>
  <si>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</si>
  <si>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</si>
  <si>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</si>
  <si>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</si>
  <si>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</si>
  <si>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</si>
  <si>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</si>
  <si>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</si>
  <si>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</si>
  <si>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</si>
  <si>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</si>
  <si>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</si>
  <si>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</si>
  <si>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</si>
  <si>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</si>
  <si>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</si>
  <si>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</si>
  <si>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</si>
  <si>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</si>
  <si>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</si>
  <si>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</si>
  <si>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</si>
  <si>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</si>
  <si>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</si>
  <si>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</si>
  <si>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</si>
  <si>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</si>
  <si>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</si>
  <si>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</si>
  <si>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</si>
  <si>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</si>
  <si>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</si>
  <si>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</si>
  <si>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</si>
  <si>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</si>
  <si>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</si>
  <si>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</si>
  <si>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</si>
  <si>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</si>
  <si>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</si>
  <si>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</si>
  <si>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</si>
  <si>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</si>
  <si>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</si>
  <si>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</si>
  <si>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</si>
  <si>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</si>
  <si>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</si>
  <si>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</si>
  <si>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</si>
  <si>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</si>
  <si>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</si>
  <si>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</si>
  <si>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</si>
  <si>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</si>
  <si>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</si>
  <si>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</si>
  <si>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</si>
  <si>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</si>
  <si>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</si>
  <si>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</si>
  <si>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</si>
  <si>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</si>
  <si>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</si>
  <si>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</si>
  <si>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</si>
  <si>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</si>
  <si>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</si>
  <si>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</si>
  <si>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</si>
  <si>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</si>
  <si>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</si>
  <si>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</si>
  <si>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</si>
  <si>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</si>
  <si>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</si>
  <si>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</si>
  <si>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</si>
  <si>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</si>
  <si>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</si>
  <si>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</si>
  <si>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</si>
  <si>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</si>
  <si>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</si>
  <si>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</si>
  <si>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</si>
  <si>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</si>
  <si>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</si>
  <si>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</si>
  <si>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</si>
  <si>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</si>
  <si>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</si>
  <si>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</si>
  <si>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</si>
  <si>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</si>
  <si>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</si>
  <si>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</si>
  <si>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</si>
  <si>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</si>
  <si>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</si>
  <si>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</si>
  <si>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</si>
  <si>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</si>
  <si>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</si>
  <si>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</si>
  <si>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</si>
  <si>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</si>
  <si>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</si>
  <si>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</si>
  <si>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</si>
  <si>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</si>
  <si>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</si>
  <si>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</si>
  <si>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</si>
  <si>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</si>
  <si>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</si>
  <si>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</si>
  <si>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</si>
  <si>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</si>
  <si>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</si>
  <si>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</si>
  <si>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</si>
  <si>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</si>
  <si>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</si>
  <si>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</si>
  <si>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</si>
  <si>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</si>
  <si>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</si>
  <si>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</si>
  <si>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</si>
  <si>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</si>
  <si>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</si>
  <si>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</si>
  <si>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</si>
  <si>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</si>
  <si>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</si>
  <si>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</si>
  <si>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</si>
  <si>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</si>
  <si>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</si>
  <si>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</si>
  <si>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</si>
  <si>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</si>
  <si>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</si>
  <si>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</si>
  <si>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</si>
  <si>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</si>
  <si>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</si>
  <si>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</si>
  <si>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</si>
  <si>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</si>
  <si>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</si>
  <si>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</si>
  <si>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</si>
  <si>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</si>
  <si>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</si>
  <si>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</si>
  <si>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</si>
  <si>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</si>
  <si>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</si>
  <si>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</si>
  <si>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</si>
  <si>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</si>
  <si>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</si>
  <si>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</si>
  <si>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</si>
  <si>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</si>
  <si>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</si>
  <si>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</si>
  <si>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</si>
  <si>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</si>
  <si>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</si>
  <si>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</si>
  <si>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</si>
  <si>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</si>
  <si>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</si>
  <si>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</si>
  <si>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</si>
  <si>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</si>
  <si>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</si>
  <si>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</si>
  <si>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</si>
  <si>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</si>
  <si>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</si>
  <si>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</si>
  <si>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</si>
  <si>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</si>
  <si>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</si>
  <si>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</si>
  <si>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</si>
  <si>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</si>
  <si>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</si>
  <si>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</si>
  <si>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</si>
  <si>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</si>
  <si>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</si>
  <si>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</si>
  <si>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</si>
  <si>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</si>
  <si>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</si>
  <si>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</si>
  <si>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</si>
  <si>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</si>
  <si>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</si>
  <si>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</si>
  <si>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</si>
  <si>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</si>
  <si>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</si>
  <si>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</si>
  <si>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</si>
  <si>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</si>
  <si>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</si>
  <si>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</si>
  <si>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</si>
  <si>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</si>
  <si>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</si>
  <si>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</si>
  <si>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</si>
  <si>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</si>
  <si>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</si>
  <si>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</si>
  <si>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</si>
  <si>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</si>
  <si>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</si>
  <si>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</si>
  <si>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</si>
  <si>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</si>
  <si>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</si>
  <si>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</si>
  <si>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</si>
  <si>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</si>
  <si>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</si>
  <si>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</si>
  <si>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</si>
  <si>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</si>
  <si>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</si>
  <si>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</si>
  <si>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</si>
  <si>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</si>
  <si>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</si>
  <si>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</si>
  <si>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</si>
  <si>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</si>
  <si>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</si>
  <si>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</si>
  <si>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</si>
  <si>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</si>
  <si>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</si>
  <si>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</si>
  <si>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</si>
  <si>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</si>
  <si>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</si>
  <si>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</si>
  <si>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</si>
  <si>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</si>
  <si>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</si>
  <si>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</si>
  <si>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</si>
  <si>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</si>
  <si>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</si>
  <si>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</si>
  <si>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</si>
  <si>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</si>
  <si>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</si>
  <si>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</si>
  <si>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</si>
  <si>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</si>
  <si>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</si>
  <si>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</si>
  <si>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</si>
  <si>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</si>
  <si>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</si>
  <si>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</si>
  <si>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</si>
  <si>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</si>
  <si>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</si>
  <si>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</si>
  <si>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</si>
  <si>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</si>
  <si>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</si>
  <si>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</si>
  <si>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</si>
  <si>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</si>
  <si>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</si>
  <si>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</si>
  <si>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</si>
  <si>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</si>
  <si>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</si>
  <si>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</si>
  <si>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</si>
  <si>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</si>
  <si>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</si>
  <si>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</si>
  <si>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</si>
  <si>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</si>
  <si>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</si>
  <si>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</si>
  <si>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</si>
  <si>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</si>
  <si>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</si>
  <si>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</si>
  <si>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</si>
  <si>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</si>
  <si>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</si>
  <si>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</si>
  <si>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</si>
  <si>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</si>
  <si>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</si>
  <si>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</si>
  <si>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</si>
  <si>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</si>
  <si>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</si>
  <si>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</si>
  <si>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</si>
  <si>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</si>
  <si>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</si>
  <si>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</si>
  <si>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</si>
  <si>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</si>
  <si>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</si>
  <si>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</si>
  <si>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</si>
  <si>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</si>
  <si>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</si>
  <si>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</si>
  <si>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</si>
  <si>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</si>
  <si>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</si>
  <si>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</si>
  <si>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</si>
  <si>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</si>
  <si>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</si>
  <si>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</si>
  <si>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</si>
  <si>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</si>
  <si>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</si>
  <si>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</si>
  <si>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</si>
  <si>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</si>
  <si>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</si>
  <si>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</si>
  <si>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</si>
  <si>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</si>
  <si>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</si>
  <si>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</si>
  <si>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</si>
  <si>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</si>
  <si>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</si>
  <si>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</si>
  <si>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</si>
  <si>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</si>
  <si>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</si>
  <si>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</si>
  <si>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</si>
  <si>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</si>
  <si>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</si>
  <si>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</si>
  <si>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</si>
  <si>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</si>
  <si>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</si>
  <si>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</si>
  <si>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</si>
  <si>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</si>
  <si>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</si>
  <si>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</si>
  <si>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</si>
  <si>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</si>
  <si>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</si>
  <si>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</si>
  <si>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</si>
  <si>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</si>
  <si>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</si>
  <si>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</si>
  <si>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</si>
  <si>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</si>
  <si>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</si>
  <si>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</si>
  <si>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</si>
  <si>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</si>
  <si>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</si>
  <si>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</si>
  <si>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</si>
  <si>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</si>
  <si>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</si>
  <si>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</si>
  <si>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</si>
  <si>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</si>
  <si>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</si>
  <si>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</si>
  <si>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</si>
  <si>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</si>
  <si>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</si>
  <si>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</si>
  <si>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</si>
  <si>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</si>
  <si>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</si>
  <si>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</si>
  <si>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</si>
  <si>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</si>
  <si>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</si>
  <si>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</si>
  <si>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</si>
  <si>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</si>
  <si>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</si>
  <si>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</si>
  <si>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</si>
  <si>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</si>
  <si>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</si>
  <si>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</si>
  <si>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</si>
  <si>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</si>
  <si>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</si>
  <si>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</si>
  <si>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</si>
  <si>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</si>
  <si>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</si>
  <si>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</si>
  <si>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</si>
  <si>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</si>
  <si>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</si>
  <si>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</si>
  <si>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</si>
  <si>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</si>
  <si>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</si>
  <si>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</si>
  <si>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</si>
  <si>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</si>
  <si>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</si>
  <si>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</si>
  <si>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</si>
  <si>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</si>
  <si>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</si>
  <si>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</si>
  <si>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</si>
  <si>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</si>
  <si>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</si>
  <si>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</si>
  <si>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</si>
  <si>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</si>
  <si>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</si>
  <si>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</si>
  <si>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</si>
  <si>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</si>
  <si>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</si>
  <si>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</si>
  <si>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</si>
  <si>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</si>
  <si>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</si>
  <si>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</si>
  <si>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</si>
  <si>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</si>
  <si>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</si>
  <si>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</si>
  <si>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</si>
  <si>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</si>
  <si>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</si>
  <si>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</si>
  <si>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</si>
  <si>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</si>
  <si>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</si>
  <si>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</si>
  <si>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</si>
  <si>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</si>
  <si>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</si>
  <si>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</si>
  <si>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</si>
  <si>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</si>
  <si>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</si>
  <si>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</si>
  <si>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</si>
  <si>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</si>
  <si>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</si>
  <si>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</si>
  <si>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</si>
  <si>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</si>
  <si>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</si>
  <si>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</si>
  <si>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</si>
  <si>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</si>
  <si>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</si>
  <si>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</si>
  <si>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</si>
  <si>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</si>
  <si>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</si>
  <si>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</si>
  <si>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</si>
  <si>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</si>
  <si>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</si>
  <si>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</si>
  <si>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</si>
  <si>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</si>
  <si>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</si>
  <si>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</si>
  <si>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</si>
  <si>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</si>
  <si>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</si>
  <si>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</si>
  <si>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</si>
  <si>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</si>
  <si>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</si>
  <si>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</si>
  <si>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</si>
  <si>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</si>
  <si>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</si>
  <si>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</si>
  <si>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</si>
  <si>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</si>
  <si>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</si>
  <si>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</si>
  <si>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</si>
  <si>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</si>
  <si>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</si>
  <si>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</si>
  <si>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</si>
  <si>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</si>
  <si>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</si>
  <si>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</si>
  <si>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</si>
  <si>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</si>
  <si>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</si>
  <si>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</si>
  <si>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</si>
  <si>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</si>
  <si>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</si>
  <si>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</si>
  <si>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</si>
  <si>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</si>
  <si>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</si>
  <si>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</si>
  <si>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</si>
  <si>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</si>
  <si>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</si>
  <si>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</si>
  <si>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</si>
  <si>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</si>
  <si>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</si>
  <si>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</si>
  <si>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</si>
  <si>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</si>
  <si>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</si>
  <si>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</si>
  <si>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</si>
  <si>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</si>
  <si>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</si>
  <si>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</si>
  <si>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</si>
  <si>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</si>
  <si>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</si>
  <si>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</si>
  <si>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</si>
  <si>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</si>
  <si>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</si>
  <si>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</si>
  <si>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</si>
  <si>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</si>
  <si>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</si>
  <si>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</si>
  <si>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</si>
  <si>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</si>
  <si>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</si>
  <si>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</si>
  <si>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</si>
  <si>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</si>
  <si>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</si>
  <si>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</si>
  <si>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</si>
  <si>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</si>
  <si>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</si>
  <si>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</si>
  <si>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</si>
  <si>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</si>
  <si>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</si>
  <si>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</si>
  <si>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</si>
  <si>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</si>
  <si>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</si>
  <si>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</si>
  <si>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</si>
  <si>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</si>
  <si>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</si>
  <si>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</si>
  <si>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</si>
  <si>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</si>
  <si>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</si>
  <si>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</si>
  <si>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</si>
  <si>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</si>
  <si>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</si>
  <si>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</si>
  <si>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</si>
  <si>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</si>
  <si>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</si>
  <si>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</si>
  <si>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</si>
  <si>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</si>
  <si>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</si>
  <si>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</si>
  <si>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</si>
  <si>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</si>
  <si>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</si>
  <si>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</si>
  <si>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</si>
  <si>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</si>
  <si>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</si>
  <si>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</si>
  <si>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</si>
  <si>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</si>
  <si>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</si>
  <si>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</si>
  <si>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</si>
  <si>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</si>
  <si>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</si>
  <si>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</si>
  <si>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</si>
  <si>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</si>
  <si>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</si>
  <si>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</si>
  <si>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</si>
  <si>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</si>
  <si>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</si>
  <si>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</si>
  <si>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</si>
  <si>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</si>
  <si>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</si>
  <si>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</si>
  <si>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</si>
  <si>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</si>
  <si>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</si>
  <si>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</si>
  <si>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</si>
  <si>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</si>
  <si>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</si>
  <si>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</si>
  <si>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</si>
  <si>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</si>
  <si>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</si>
  <si>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</si>
  <si>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</si>
  <si>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</si>
  <si>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</si>
  <si>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</si>
  <si>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</si>
  <si>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</si>
  <si>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</si>
  <si>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</si>
  <si>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</si>
  <si>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</si>
  <si>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</si>
  <si>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</si>
  <si>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</si>
  <si>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</si>
  <si>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</si>
  <si>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</si>
  <si>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</si>
  <si>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</si>
  <si>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</si>
  <si>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</si>
  <si>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</si>
  <si>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</si>
  <si>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</si>
  <si>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</si>
  <si>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</si>
  <si>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</si>
  <si>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</si>
  <si>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</si>
  <si>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</si>
  <si>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</si>
  <si>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</si>
  <si>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</si>
  <si>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</si>
  <si>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</si>
  <si>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</si>
  <si>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</si>
  <si>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</si>
  <si>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</si>
  <si>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</si>
  <si>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</si>
  <si>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</si>
  <si>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</si>
  <si>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</si>
  <si>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</si>
  <si>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</si>
  <si>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</si>
  <si>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</si>
  <si>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</si>
  <si>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</si>
  <si>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</si>
  <si>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</si>
  <si>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</si>
  <si>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</si>
  <si>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</si>
  <si>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</si>
  <si>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</si>
  <si>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</si>
  <si>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</si>
  <si>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</si>
  <si>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</si>
  <si>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</si>
  <si>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</si>
  <si>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</si>
  <si>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</si>
  <si>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</si>
  <si>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</si>
  <si>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</si>
  <si>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</si>
  <si>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</si>
  <si>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</si>
  <si>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</si>
  <si>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</si>
  <si>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</si>
  <si>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</si>
  <si>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</si>
  <si>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</si>
  <si>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</si>
  <si>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</si>
  <si>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</si>
  <si>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</si>
  <si>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</si>
  <si>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</si>
  <si>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</si>
  <si>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</si>
  <si>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</si>
  <si>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</si>
  <si>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</si>
  <si>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</si>
  <si>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</si>
  <si>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</si>
  <si>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</si>
  <si>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</si>
  <si>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</si>
  <si>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</si>
  <si>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</si>
  <si>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</si>
  <si>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</si>
  <si>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</si>
  <si>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</si>
  <si>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</si>
  <si>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</si>
  <si>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</si>
  <si>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</si>
  <si>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</si>
  <si>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</si>
  <si>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</si>
  <si>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</si>
  <si>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</si>
  <si>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</si>
  <si>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</si>
  <si>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</si>
  <si>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</si>
  <si>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</si>
  <si>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</si>
  <si>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</si>
  <si>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</si>
  <si>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</si>
  <si>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</si>
  <si>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</si>
  <si>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</si>
  <si>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</si>
  <si>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</si>
  <si>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</si>
  <si>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</si>
  <si>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</si>
  <si>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</si>
  <si>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</si>
  <si>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</si>
  <si>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</si>
  <si>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</si>
  <si>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</si>
  <si>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</si>
  <si>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</si>
  <si>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</si>
  <si>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</si>
  <si>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</si>
  <si>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</si>
  <si>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</si>
  <si>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</si>
  <si>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</si>
  <si>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</si>
  <si>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</si>
  <si>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</si>
  <si>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</si>
  <si>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</si>
  <si>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</si>
  <si>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</si>
  <si>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</si>
  <si>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</si>
  <si>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</si>
  <si>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</si>
  <si>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</si>
  <si>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</si>
  <si>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</si>
  <si>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</si>
  <si>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</si>
  <si>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</si>
  <si>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</si>
  <si>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</si>
  <si>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</si>
  <si>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</si>
  <si>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</si>
  <si>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</si>
  <si>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</si>
  <si>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</si>
  <si>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</si>
  <si>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</si>
  <si>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</si>
  <si>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</si>
  <si>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</si>
  <si>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</si>
  <si>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</si>
  <si>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</si>
  <si>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</si>
  <si>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</si>
  <si>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</si>
  <si>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</si>
  <si>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</si>
  <si>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</si>
  <si>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</si>
  <si>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</si>
  <si>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</si>
  <si>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</si>
  <si>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</si>
  <si>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</si>
  <si>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</si>
  <si>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</si>
  <si>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</si>
  <si>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</si>
  <si>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</si>
  <si>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</si>
  <si>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</si>
  <si>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</si>
  <si>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</si>
  <si>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</si>
  <si>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</si>
  <si>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</si>
  <si>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</si>
  <si>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</si>
  <si>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</si>
  <si>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</si>
  <si>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</si>
  <si>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</si>
  <si>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</si>
  <si>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</si>
  <si>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</si>
  <si>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</si>
  <si>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</si>
  <si>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</si>
  <si>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</si>
  <si>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</si>
  <si>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</si>
  <si>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</si>
  <si>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</si>
  <si>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</si>
  <si>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</si>
  <si>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</si>
  <si>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</si>
  <si>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</si>
  <si>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</si>
  <si>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</si>
  <si>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</si>
  <si>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</si>
  <si>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</si>
  <si>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</si>
  <si>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</si>
  <si>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</si>
  <si>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</si>
  <si>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</si>
  <si>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</si>
  <si>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</si>
  <si>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</si>
  <si>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</si>
  <si>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</si>
  <si>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</si>
  <si>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</si>
  <si>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</si>
  <si>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</si>
  <si>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</si>
  <si>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</si>
  <si>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</si>
  <si>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</si>
  <si>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</si>
  <si>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</si>
  <si>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</si>
  <si>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</si>
  <si>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</si>
  <si>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</si>
  <si>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</si>
  <si>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</si>
  <si>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</si>
  <si>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</si>
  <si>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</si>
  <si>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</si>
  <si>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</si>
  <si>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</si>
  <si>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</si>
  <si>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</si>
  <si>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</si>
  <si>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</si>
  <si>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</si>
  <si>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</si>
  <si>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</si>
  <si>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</si>
  <si>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</si>
  <si>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</si>
  <si>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</si>
  <si>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</si>
  <si>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</si>
  <si>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</si>
  <si>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</si>
  <si>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</si>
  <si>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</si>
  <si>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</si>
  <si>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</si>
  <si>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</si>
  <si>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</si>
  <si>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</si>
  <si>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</si>
  <si>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</si>
  <si>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</si>
  <si>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</si>
  <si>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</si>
  <si>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</si>
  <si>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</si>
  <si>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</si>
  <si>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</si>
  <si>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</si>
  <si>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</si>
  <si>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</si>
  <si>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</si>
  <si>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</si>
  <si>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</si>
  <si>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</si>
  <si>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</si>
  <si>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</si>
  <si>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</si>
  <si>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</si>
  <si>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</si>
  <si>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</si>
  <si>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</si>
  <si>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</si>
  <si>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</si>
  <si>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</si>
  <si>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</si>
  <si>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</si>
  <si>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</si>
  <si>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</si>
  <si>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</si>
  <si>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</si>
  <si>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</si>
  <si>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</si>
  <si>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</si>
  <si>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</si>
  <si>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</si>
  <si>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</si>
  <si>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</si>
  <si>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</si>
  <si>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</si>
  <si>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</si>
  <si>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</si>
  <si>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</si>
  <si>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</si>
  <si>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</si>
  <si>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</si>
  <si>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</si>
  <si>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</si>
  <si>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</si>
  <si>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</si>
  <si>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</si>
  <si>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</si>
  <si>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</si>
  <si>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</si>
  <si>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</si>
  <si>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</si>
  <si>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</si>
  <si>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</si>
  <si>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</si>
  <si>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</si>
  <si>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</si>
  <si>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</si>
  <si>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</si>
  <si>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</si>
  <si>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</si>
  <si>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</si>
  <si>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</si>
  <si>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</si>
  <si>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</si>
  <si>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</si>
  <si>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</si>
  <si>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</si>
  <si>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</si>
  <si>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</si>
  <si>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</si>
  <si>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</si>
  <si>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</si>
  <si>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</si>
  <si>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</si>
  <si>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</si>
  <si>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</si>
  <si>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</si>
  <si>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</si>
  <si>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</si>
  <si>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</si>
  <si>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</si>
  <si>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</si>
  <si>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</si>
  <si>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</si>
  <si>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</si>
  <si>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</si>
  <si>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</si>
  <si>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</si>
  <si>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</si>
  <si>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</si>
  <si>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</si>
  <si>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</si>
  <si>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</si>
  <si>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</si>
  <si>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</si>
  <si>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</si>
  <si>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</si>
  <si>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</si>
  <si>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</si>
  <si>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</si>
  <si>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</si>
  <si>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</si>
  <si>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</si>
  <si>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</si>
  <si>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</si>
  <si>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</si>
  <si>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</si>
  <si>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</si>
  <si>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</si>
  <si>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</si>
  <si>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</si>
  <si>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</si>
  <si>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</si>
  <si>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</si>
  <si>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</si>
  <si>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</si>
  <si>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</si>
  <si>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</si>
  <si>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</si>
  <si>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</si>
  <si>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</si>
  <si>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</si>
  <si>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</si>
  <si>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</si>
  <si>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</si>
  <si>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</si>
  <si>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</si>
  <si>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</si>
  <si>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</si>
  <si>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</si>
  <si>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</si>
  <si>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</si>
  <si>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</si>
  <si>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</si>
  <si>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</si>
  <si>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</si>
  <si>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</si>
  <si>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</si>
  <si>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</si>
  <si>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</si>
  <si>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</si>
  <si>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</si>
  <si>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</si>
  <si>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</si>
  <si>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</si>
  <si>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</si>
  <si>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</si>
  <si>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</si>
  <si>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</si>
  <si>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</si>
  <si>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</si>
  <si>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</si>
  <si>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</si>
  <si>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</si>
  <si>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</si>
  <si>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</si>
  <si>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</si>
  <si>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</si>
  <si>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</si>
  <si>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</si>
  <si>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</si>
  <si>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</si>
  <si>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</si>
  <si>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</si>
  <si>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</si>
  <si>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</si>
  <si>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</si>
  <si>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</si>
  <si>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</si>
  <si>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</si>
  <si>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</si>
  <si>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</si>
  <si>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</si>
  <si>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</si>
  <si>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</si>
  <si>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</si>
  <si>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</si>
  <si>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</si>
  <si>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</si>
  <si>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</si>
  <si>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</si>
  <si>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</si>
  <si>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</si>
  <si>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</si>
  <si>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</si>
  <si>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</si>
  <si>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</si>
  <si>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</si>
  <si>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</si>
  <si>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</si>
  <si>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</si>
  <si>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</si>
  <si>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</si>
  <si>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</si>
  <si>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</si>
  <si>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</si>
  <si>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</si>
  <si>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</si>
  <si>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</si>
  <si>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</si>
  <si>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</si>
  <si>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</si>
  <si>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</si>
  <si>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</si>
  <si>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</si>
  <si>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</si>
  <si>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</si>
  <si>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</si>
  <si>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</si>
  <si>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</si>
  <si>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</si>
  <si>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</si>
  <si>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</si>
  <si>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</si>
  <si>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</si>
  <si>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</si>
  <si>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</si>
  <si>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</si>
  <si>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</si>
  <si>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</si>
  <si>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</si>
  <si>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</si>
  <si>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</si>
  <si>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</si>
  <si>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</si>
  <si>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</si>
  <si>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</si>
  <si>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</si>
  <si>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</si>
  <si>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</si>
  <si>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</si>
  <si>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</si>
  <si>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</si>
  <si>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</si>
  <si>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</si>
  <si>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</si>
  <si>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</si>
  <si>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</si>
  <si>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</si>
  <si>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</si>
  <si>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</si>
  <si>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</si>
  <si>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</si>
  <si>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</si>
  <si>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</si>
  <si>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</si>
  <si>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</si>
  <si>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</si>
  <si>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</si>
  <si>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</si>
  <si>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</si>
  <si>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</si>
  <si>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</si>
  <si>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</si>
  <si>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</si>
  <si>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</si>
  <si>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</si>
  <si>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</si>
  <si>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</si>
  <si>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</si>
  <si>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</si>
  <si>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</si>
  <si>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</si>
  <si>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</si>
  <si>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</si>
  <si>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</si>
  <si>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</si>
  <si>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</si>
  <si>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</si>
  <si>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</si>
  <si>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</si>
  <si>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</si>
  <si>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</si>
  <si>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</si>
  <si>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</si>
  <si>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</si>
  <si>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</si>
  <si>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</si>
  <si>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</si>
  <si>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</si>
  <si>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</si>
  <si>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</si>
  <si>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</si>
  <si>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</si>
  <si>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</si>
  <si>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</si>
  <si>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</si>
  <si>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</si>
  <si>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</si>
  <si>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</si>
  <si>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</si>
  <si>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</si>
  <si>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</si>
  <si>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</si>
  <si>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</si>
  <si>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</si>
  <si>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</si>
  <si>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</si>
  <si>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</si>
  <si>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</si>
  <si>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</si>
  <si>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</si>
  <si>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</si>
  <si>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</si>
  <si>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</si>
  <si>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</si>
  <si>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</si>
  <si>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</si>
  <si>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</si>
  <si>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</si>
  <si>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</si>
  <si>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</si>
  <si>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</si>
  <si>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</si>
  <si>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</si>
  <si>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</si>
  <si>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</si>
  <si>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</si>
  <si>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</si>
  <si>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</si>
  <si>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</si>
  <si>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</si>
  <si>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</si>
  <si>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</si>
  <si>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</si>
  <si>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</si>
  <si>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</si>
  <si>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</si>
  <si>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</si>
  <si>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</si>
  <si>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</si>
  <si>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</si>
  <si>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</si>
  <si>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</si>
  <si>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</si>
  <si>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</si>
  <si>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</si>
  <si>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</si>
  <si>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</si>
  <si>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</si>
  <si>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</si>
  <si>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</si>
  <si>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</si>
  <si>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</si>
  <si>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</si>
  <si>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</si>
  <si>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</si>
  <si>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</si>
  <si>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</si>
  <si>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</si>
  <si>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</si>
  <si>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</si>
  <si>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</si>
  <si>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</si>
  <si>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</si>
  <si>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</si>
  <si>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</si>
  <si>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</si>
  <si>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</si>
  <si>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</si>
  <si>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</si>
  <si>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</si>
  <si>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</si>
  <si>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</si>
  <si>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</si>
  <si>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</si>
  <si>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</si>
  <si>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</si>
  <si>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</si>
  <si>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</si>
  <si>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</si>
  <si>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</si>
  <si>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</si>
  <si>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</si>
  <si>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</si>
  <si>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</si>
  <si>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</si>
  <si>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</si>
  <si>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</si>
  <si>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</si>
  <si>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</si>
  <si>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</si>
  <si>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</si>
  <si>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</si>
  <si>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</si>
  <si>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</si>
  <si>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</si>
  <si>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</si>
  <si>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</si>
  <si>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</si>
  <si>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</si>
  <si>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</si>
  <si>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</si>
  <si>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</si>
  <si>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</si>
  <si>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</si>
  <si>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</si>
  <si>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</si>
  <si>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</si>
  <si>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</si>
  <si>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</si>
  <si>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</si>
  <si>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</si>
  <si>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</si>
  <si>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</si>
  <si>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</si>
  <si>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</si>
  <si>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</si>
  <si>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</si>
  <si>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</si>
  <si>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</si>
  <si>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</si>
  <si>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</si>
  <si>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</si>
  <si>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</si>
  <si>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</si>
  <si>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</si>
  <si>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</si>
  <si>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</si>
  <si>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</si>
  <si>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</si>
  <si>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</si>
  <si>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</si>
  <si>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</si>
  <si>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</si>
  <si>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</si>
  <si>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</si>
  <si>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</si>
  <si>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</si>
  <si>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</si>
  <si>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</si>
  <si>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</si>
  <si>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</si>
  <si>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</si>
  <si>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</si>
  <si>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</si>
  <si>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</si>
  <si>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</si>
  <si>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</si>
  <si>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</si>
  <si>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</si>
  <si>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</si>
  <si>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</si>
  <si>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</si>
  <si>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</si>
  <si>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</si>
  <si>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</si>
  <si>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</si>
  <si>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</si>
  <si>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</si>
  <si>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</si>
  <si>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</si>
  <si>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</si>
  <si>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</si>
  <si>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</si>
  <si>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</si>
  <si>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</si>
  <si>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</si>
  <si>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</si>
  <si>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</si>
  <si>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</si>
  <si>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</si>
  <si>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</si>
  <si>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</si>
  <si>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</si>
  <si>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</si>
  <si>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</si>
  <si>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</si>
  <si>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</si>
  <si>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</si>
  <si>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</si>
  <si>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</si>
  <si>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</si>
  <si>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</si>
  <si>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</si>
  <si>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</si>
  <si>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</si>
  <si>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</si>
  <si>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</si>
  <si>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</si>
  <si>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</si>
  <si>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</si>
  <si>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</si>
  <si>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</si>
  <si>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</si>
  <si>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</si>
  <si>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</si>
  <si>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</si>
  <si>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</si>
  <si>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</si>
  <si>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</si>
  <si>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</si>
  <si>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</si>
  <si>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</si>
  <si>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</si>
  <si>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</si>
  <si>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</si>
  <si>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</si>
  <si>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</si>
  <si>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</si>
  <si>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</si>
  <si>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</si>
  <si>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</si>
  <si>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</si>
  <si>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</si>
  <si>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</si>
  <si>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</si>
  <si>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</si>
  <si>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</si>
  <si>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</si>
  <si>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</si>
  <si>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</si>
  <si>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</si>
  <si>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</si>
  <si>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</si>
  <si>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</si>
  <si>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</si>
  <si>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</si>
  <si>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</si>
  <si>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</si>
  <si>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</si>
  <si>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</si>
  <si>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</si>
  <si>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</si>
  <si>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</si>
  <si>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</si>
  <si>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</si>
  <si>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</si>
  <si>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</si>
  <si>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</si>
  <si>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</si>
  <si>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</si>
  <si>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</si>
  <si>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</si>
  <si>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</si>
  <si>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</si>
  <si>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</si>
  <si>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</si>
  <si>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</si>
  <si>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</si>
  <si>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</si>
  <si>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</si>
  <si>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</si>
  <si>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</si>
  <si>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</si>
  <si>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</si>
  <si>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</si>
  <si>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</si>
  <si>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</si>
  <si>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</si>
  <si>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</si>
  <si>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</si>
  <si>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</si>
  <si>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</si>
  <si>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</si>
  <si>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</si>
  <si>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</si>
  <si>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</si>
  <si>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</si>
  <si>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</si>
  <si>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</si>
  <si>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</si>
  <si>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</si>
  <si>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</si>
  <si>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</si>
  <si>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</si>
  <si>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</si>
  <si>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</si>
  <si>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</si>
  <si>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</si>
  <si>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</si>
  <si>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</si>
  <si>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</si>
  <si>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</si>
  <si>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</si>
  <si>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</si>
  <si>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</si>
  <si>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</si>
  <si>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</si>
  <si>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</si>
  <si>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</si>
  <si>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</si>
  <si>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</si>
  <si>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</si>
  <si>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</si>
  <si>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</si>
  <si>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</si>
  <si>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</si>
  <si>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</si>
  <si>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</si>
  <si>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</si>
  <si>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</si>
  <si>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</si>
  <si>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</si>
  <si>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</si>
  <si>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</si>
  <si>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</si>
  <si>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</si>
  <si>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</si>
  <si>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</si>
  <si>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</si>
  <si>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</si>
  <si>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</si>
  <si>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</si>
  <si>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</si>
  <si>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</si>
  <si>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</si>
  <si>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</si>
  <si>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</si>
  <si>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</si>
  <si>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</si>
  <si>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</si>
  <si>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</si>
  <si>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</si>
  <si>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</si>
  <si>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</si>
  <si>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</si>
  <si>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</si>
  <si>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</si>
  <si>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</si>
  <si>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</si>
  <si>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</si>
  <si>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</si>
  <si>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</si>
  <si>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</si>
  <si>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</si>
  <si>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</si>
  <si>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</si>
  <si>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</si>
  <si>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</si>
  <si>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</si>
  <si>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</si>
  <si>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</si>
  <si>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</si>
  <si>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</si>
  <si>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</si>
  <si>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</si>
  <si>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</si>
  <si>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</si>
  <si>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</si>
  <si>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</si>
  <si>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</si>
  <si>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</si>
  <si>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</si>
  <si>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</si>
  <si>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</si>
  <si>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</si>
  <si>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</si>
  <si>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</si>
  <si>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</si>
  <si>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</si>
  <si>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</si>
  <si>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</si>
  <si>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</si>
  <si>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</si>
  <si>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</si>
  <si>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</si>
  <si>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</si>
  <si>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</si>
  <si>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</si>
  <si>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</si>
  <si>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</si>
  <si>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</si>
  <si>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</si>
  <si>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</si>
  <si>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</si>
  <si>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</si>
  <si>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</si>
  <si>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</si>
  <si>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</si>
  <si>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</si>
  <si>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</si>
  <si>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</si>
  <si>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</si>
  <si>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</si>
  <si>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</si>
  <si>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</si>
  <si>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</si>
  <si>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</si>
  <si>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</si>
  <si>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</si>
  <si>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</si>
  <si>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</si>
  <si>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</si>
  <si>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</si>
  <si>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</si>
  <si>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</si>
  <si>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</si>
  <si>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</si>
  <si>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</si>
  <si>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</si>
  <si>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</si>
  <si>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</si>
  <si>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</si>
  <si>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</si>
  <si>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</si>
  <si>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</si>
  <si>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</si>
  <si>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</si>
  <si>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</si>
  <si>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</si>
  <si>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</si>
  <si>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</si>
  <si>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</si>
  <si>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</si>
  <si>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</si>
  <si>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</si>
  <si>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</si>
  <si>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</si>
  <si>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</si>
  <si>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</si>
  <si>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</si>
  <si>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</si>
  <si>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</si>
  <si>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</si>
  <si>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</si>
  <si>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</si>
  <si>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</si>
  <si>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</si>
  <si>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</si>
  <si>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</si>
  <si>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</si>
  <si>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</si>
  <si>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</si>
  <si>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</si>
  <si>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</si>
  <si>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</si>
  <si>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</si>
  <si>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</si>
  <si>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</si>
  <si>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</si>
  <si>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</si>
  <si>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</si>
  <si>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</si>
  <si>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</si>
  <si>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</si>
  <si>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</si>
  <si>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</si>
  <si>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</si>
  <si>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</si>
  <si>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</si>
  <si>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</si>
  <si>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</si>
  <si>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</si>
  <si>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</si>
  <si>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</si>
  <si>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</si>
  <si>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</si>
  <si>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</si>
  <si>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</si>
  <si>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</si>
  <si>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</si>
  <si>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</si>
  <si>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</si>
  <si>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</si>
  <si>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</si>
  <si>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</si>
  <si>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</si>
  <si>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</si>
  <si>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</si>
  <si>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</si>
  <si>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</si>
  <si>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</si>
  <si>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</si>
  <si>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</si>
  <si>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</si>
  <si>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</si>
  <si>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</si>
  <si>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</si>
  <si>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</si>
  <si>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</si>
  <si>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</si>
  <si>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</si>
  <si>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</si>
  <si>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</si>
  <si>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</si>
  <si>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</si>
  <si>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</si>
  <si>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</si>
  <si>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</si>
  <si>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</si>
  <si>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</si>
  <si>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</si>
  <si>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</si>
  <si>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</si>
  <si>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</si>
  <si>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</si>
  <si>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</si>
  <si>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</si>
  <si>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</si>
  <si>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</si>
  <si>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</si>
  <si>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</si>
  <si>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</si>
  <si>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</si>
  <si>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</si>
  <si>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</si>
  <si>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</si>
  <si>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</si>
  <si>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</si>
  <si>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</si>
  <si>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</si>
  <si>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</si>
  <si>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</si>
  <si>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</si>
  <si>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</si>
  <si>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</si>
  <si>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</si>
  <si>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</si>
  <si>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</si>
  <si>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</si>
  <si>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</si>
  <si>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</si>
  <si>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</si>
  <si>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</si>
  <si>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</si>
  <si>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</si>
  <si>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</si>
  <si>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</si>
  <si>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</si>
  <si>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</si>
  <si>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</si>
  <si>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</si>
  <si>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</si>
  <si>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</si>
  <si>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</si>
  <si>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</si>
  <si>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</si>
  <si>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</si>
  <si>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</si>
  <si>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</si>
  <si>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</si>
  <si>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</si>
  <si>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</si>
  <si>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</si>
  <si>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</si>
  <si>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</si>
  <si>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</si>
  <si>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</si>
  <si>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</si>
  <si>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</si>
  <si>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</si>
  <si>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</si>
  <si>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</si>
  <si>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</si>
  <si>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</si>
  <si>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</si>
  <si>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</si>
  <si>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</si>
  <si>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</si>
  <si>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</si>
  <si>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</si>
  <si>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</si>
  <si>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</si>
  <si>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</si>
  <si>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</si>
  <si>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</si>
  <si>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</si>
  <si>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</si>
  <si>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</si>
  <si>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</si>
  <si>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</si>
  <si>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</si>
  <si>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</si>
  <si>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</si>
  <si>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</si>
  <si>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</si>
  <si>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</si>
  <si>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</si>
  <si>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</si>
  <si>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</si>
  <si>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</si>
  <si>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</si>
  <si>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</si>
  <si>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</si>
  <si>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</si>
  <si>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</si>
  <si>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</si>
  <si>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</si>
  <si>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</si>
  <si>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</si>
  <si>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</si>
  <si>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</si>
  <si>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</si>
  <si>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</si>
  <si>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</si>
  <si>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</si>
  <si>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</si>
  <si>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</si>
  <si>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</si>
  <si>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</si>
  <si>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</si>
  <si>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</si>
  <si>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</si>
  <si>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</si>
  <si>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</si>
  <si>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</si>
  <si>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</si>
  <si>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</si>
  <si>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</si>
  <si>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</si>
  <si>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</si>
  <si>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</si>
  <si>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</si>
  <si>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</si>
  <si>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</si>
  <si>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</si>
  <si>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</si>
  <si>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</si>
  <si>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</si>
  <si>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</si>
  <si>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</si>
  <si>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</si>
  <si>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</si>
  <si>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</si>
  <si>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</si>
  <si>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</si>
  <si>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</si>
  <si>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</si>
  <si>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</si>
  <si>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</si>
  <si>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</si>
  <si>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</si>
  <si>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</si>
  <si>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</si>
  <si>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</si>
  <si>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</si>
  <si>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</si>
  <si>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</si>
  <si>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</si>
  <si>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</si>
  <si>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</si>
  <si>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</si>
  <si>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</si>
  <si>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</si>
  <si>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</si>
  <si>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</si>
  <si>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</si>
  <si>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</si>
  <si>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</si>
  <si>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</si>
  <si>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</si>
  <si>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</si>
  <si>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</si>
  <si>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</si>
  <si>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</si>
  <si>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</si>
  <si>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</si>
  <si>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</si>
  <si>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</si>
  <si>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</si>
  <si>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</si>
  <si>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</si>
  <si>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</si>
  <si>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</si>
  <si>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</si>
  <si>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</si>
  <si>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</si>
  <si>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</si>
  <si>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</si>
  <si>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</si>
  <si>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</si>
  <si>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</si>
  <si>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</si>
  <si>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</si>
  <si>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</si>
  <si>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</si>
  <si>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</si>
  <si>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</si>
  <si>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</si>
  <si>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</si>
  <si>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</si>
  <si>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</si>
  <si>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</si>
  <si>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</si>
  <si>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</si>
  <si>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</si>
  <si>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</si>
  <si>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</si>
  <si>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</si>
  <si>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</si>
  <si>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</si>
  <si>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</si>
  <si>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</si>
  <si>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</si>
  <si>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</si>
  <si>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</si>
  <si>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</si>
  <si>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</si>
  <si>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</si>
  <si>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</si>
  <si>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</si>
  <si>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</si>
  <si>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</si>
  <si>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</si>
  <si>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</si>
  <si>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</si>
  <si>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</si>
  <si>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</si>
  <si>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</si>
  <si>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</si>
  <si>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</si>
  <si>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</si>
  <si>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</si>
  <si>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</si>
  <si>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</si>
  <si>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</si>
  <si>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</si>
  <si>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</si>
  <si>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</si>
  <si>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</si>
  <si>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</si>
  <si>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</si>
  <si>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</si>
  <si>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</si>
  <si>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</si>
  <si>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</si>
  <si>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</si>
  <si>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</si>
  <si>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</si>
  <si>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</si>
  <si>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</si>
  <si>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</si>
  <si>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</si>
  <si>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</si>
  <si>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</si>
  <si>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</si>
  <si>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</si>
  <si>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</si>
  <si>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</si>
  <si>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</si>
  <si>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</si>
  <si>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</si>
  <si>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</si>
  <si>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</si>
  <si>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</si>
  <si>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</si>
  <si>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</si>
  <si>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</si>
  <si>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</si>
  <si>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</si>
  <si>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</si>
  <si>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</si>
  <si>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</si>
  <si>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</si>
  <si>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</si>
  <si>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</si>
  <si>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</si>
  <si>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</si>
  <si>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</si>
  <si>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</si>
  <si>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</si>
  <si>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</si>
  <si>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</si>
  <si>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</si>
  <si>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</si>
  <si>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</si>
  <si>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</si>
  <si>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</si>
  <si>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</si>
  <si>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</si>
  <si>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</si>
  <si>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</si>
  <si>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</si>
  <si>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</si>
  <si>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</si>
  <si>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</si>
  <si>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</si>
  <si>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</si>
  <si>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</si>
  <si>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</si>
  <si>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</si>
  <si>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</si>
  <si>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</si>
  <si>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</si>
  <si>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</si>
  <si>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</si>
  <si>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</si>
  <si>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</si>
  <si>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</si>
  <si>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</si>
  <si>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</si>
  <si>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</si>
  <si>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</si>
  <si>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</si>
  <si>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</si>
  <si>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</si>
  <si>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</si>
  <si>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</si>
  <si>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</si>
  <si>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</si>
  <si>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</si>
  <si>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</si>
  <si>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</si>
  <si>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</si>
  <si>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</si>
  <si>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</si>
  <si>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</si>
  <si>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</si>
  <si>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</si>
  <si>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</si>
  <si>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</si>
  <si>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</si>
  <si>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</si>
  <si>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</si>
  <si>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</si>
  <si>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</si>
  <si>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</si>
  <si>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</si>
  <si>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</si>
  <si>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</si>
  <si>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</si>
  <si>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</si>
  <si>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</si>
  <si>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</si>
  <si>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</si>
  <si>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</si>
  <si>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</si>
  <si>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</si>
  <si>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</si>
  <si>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</si>
  <si>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</si>
  <si>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</si>
  <si>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</si>
  <si>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</si>
  <si>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</si>
  <si>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</si>
  <si>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</si>
  <si>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</si>
  <si>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</si>
  <si>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</si>
  <si>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</si>
  <si>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</si>
  <si>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</si>
  <si>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</si>
  <si>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</si>
  <si>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</si>
  <si>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</si>
  <si>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</si>
  <si>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</si>
  <si>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</si>
  <si>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</si>
  <si>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</si>
  <si>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</si>
  <si>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</si>
  <si>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</si>
  <si>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</si>
  <si>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</si>
  <si>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</si>
  <si>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</si>
  <si>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</si>
  <si>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</si>
  <si>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</si>
  <si>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</si>
  <si>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</si>
  <si>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</si>
  <si>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</si>
  <si>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</si>
  <si>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</si>
  <si>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</si>
  <si>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</si>
  <si>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</si>
  <si>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</si>
  <si>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</si>
  <si>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</si>
  <si>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</si>
  <si>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</si>
  <si>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</si>
  <si>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</si>
  <si>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</si>
  <si>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</si>
  <si>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</si>
  <si>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</si>
  <si>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</si>
  <si>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</si>
  <si>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</si>
  <si>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</si>
  <si>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</si>
  <si>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</si>
  <si>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</si>
  <si>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</si>
  <si>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</si>
  <si>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</si>
  <si>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</si>
  <si>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</si>
  <si>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</si>
  <si>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</si>
  <si>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</si>
  <si>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</si>
  <si>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</si>
  <si>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</si>
  <si>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</si>
  <si>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</si>
  <si>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</si>
  <si>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</si>
  <si>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</si>
  <si>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</si>
  <si>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</si>
  <si>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</si>
  <si>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</si>
  <si>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</si>
  <si>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</si>
  <si>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</si>
  <si>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</si>
  <si>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</si>
  <si>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</si>
  <si>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</si>
  <si>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</si>
  <si>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</si>
  <si>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</si>
  <si>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</si>
  <si>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</si>
  <si>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</si>
  <si>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</si>
  <si>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</si>
  <si>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</si>
  <si>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</si>
  <si>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</si>
  <si>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</si>
  <si>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</si>
  <si>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</si>
  <si>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</si>
  <si>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</si>
  <si>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</si>
  <si>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</si>
  <si>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</si>
  <si>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</si>
  <si>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</si>
  <si>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</si>
  <si>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</si>
  <si>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</si>
  <si>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</si>
  <si>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</si>
  <si>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</si>
  <si>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</si>
  <si>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</si>
  <si>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</si>
  <si>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</si>
  <si>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</si>
  <si>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</si>
  <si>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</si>
  <si>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</si>
  <si>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</si>
  <si>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</si>
  <si>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</si>
  <si>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</si>
  <si>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</si>
  <si>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</si>
  <si>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</si>
  <si>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</si>
  <si>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</si>
  <si>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</si>
  <si>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</si>
  <si>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</si>
  <si>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</si>
  <si>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</si>
  <si>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</si>
  <si>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</si>
  <si>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</si>
  <si>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</si>
  <si>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</si>
  <si>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</si>
  <si>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</si>
  <si>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</si>
  <si>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</si>
  <si>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</si>
  <si>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</si>
  <si>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</si>
  <si>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</si>
  <si>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</si>
  <si>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</si>
  <si>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</si>
  <si>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</si>
  <si>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</si>
  <si>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</si>
  <si>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</si>
  <si>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</si>
  <si>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</si>
  <si>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</si>
  <si>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</si>
  <si>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</si>
  <si>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</si>
  <si>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</si>
  <si>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</si>
  <si>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</si>
  <si>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</si>
  <si>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</si>
  <si>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</si>
  <si>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</si>
  <si>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</si>
  <si>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</si>
  <si>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</si>
  <si>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</si>
  <si>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</si>
  <si>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</si>
  <si>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</si>
  <si>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</si>
  <si>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</si>
  <si>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</si>
  <si>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</si>
  <si>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</si>
  <si>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</si>
  <si>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</si>
  <si>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</si>
  <si>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</si>
  <si>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</si>
  <si>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</si>
  <si>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</si>
  <si>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</si>
  <si>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</si>
  <si>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</si>
  <si>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</si>
  <si>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</si>
  <si>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</si>
  <si>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</si>
  <si>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</si>
  <si>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</si>
  <si>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</si>
  <si>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</si>
  <si>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</si>
  <si>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</si>
  <si>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</si>
  <si>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</si>
  <si>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</si>
  <si>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</si>
  <si>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</si>
  <si>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</si>
  <si>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</si>
  <si>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</si>
  <si>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</si>
  <si>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</si>
  <si>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</si>
  <si>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</si>
  <si>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</si>
  <si>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</si>
  <si>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</si>
  <si>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</si>
  <si>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</si>
  <si>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</si>
  <si>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</si>
  <si>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</si>
  <si>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</si>
  <si>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</si>
  <si>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</si>
  <si>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</si>
  <si>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</si>
  <si>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</si>
  <si>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</si>
  <si>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</si>
  <si>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</si>
  <si>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</si>
  <si>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</si>
  <si>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</si>
  <si>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</si>
  <si>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</si>
  <si>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</si>
  <si>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</si>
  <si>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</si>
  <si>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</si>
  <si>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</si>
  <si>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</si>
  <si>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</si>
  <si>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</si>
  <si>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</si>
  <si>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</si>
  <si>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</si>
  <si>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</si>
  <si>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</si>
  <si>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</si>
  <si>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</si>
  <si>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</si>
  <si>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</si>
  <si>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</si>
  <si>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</si>
  <si>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</si>
  <si>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</si>
  <si>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</si>
  <si>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</si>
  <si>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</si>
  <si>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</si>
  <si>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</si>
  <si>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</si>
  <si>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</si>
  <si>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</si>
  <si>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</si>
  <si>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</si>
  <si>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</si>
  <si>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</si>
  <si>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</si>
  <si>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</si>
  <si>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</si>
  <si>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</si>
  <si>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</si>
  <si>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</si>
  <si>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</si>
  <si>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</si>
  <si>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</si>
  <si>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</si>
  <si>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</si>
  <si>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</si>
  <si>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</si>
  <si>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</si>
  <si>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</si>
  <si>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</si>
  <si>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</si>
  <si>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</si>
  <si>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</si>
  <si>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</si>
  <si>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</si>
  <si>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</si>
  <si>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</si>
  <si>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</si>
  <si>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</si>
  <si>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</si>
  <si>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</si>
  <si>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</si>
  <si>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</si>
  <si>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</si>
  <si>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</si>
  <si>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</si>
  <si>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</si>
  <si>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</si>
  <si>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</si>
  <si>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</si>
  <si>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</si>
  <si>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</si>
  <si>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</si>
  <si>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</si>
  <si>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</si>
  <si>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</si>
  <si>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</si>
  <si>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</si>
  <si>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</si>
  <si>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</si>
  <si>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</si>
  <si>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</si>
  <si>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</si>
  <si>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</si>
  <si>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</si>
  <si>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</si>
  <si>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</si>
  <si>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</si>
  <si>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</si>
  <si>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</si>
  <si>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</si>
  <si>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</si>
  <si>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</si>
  <si>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</si>
  <si>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</si>
  <si>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</si>
  <si>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</si>
  <si>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</si>
  <si>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</si>
  <si>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</si>
  <si>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</si>
  <si>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</si>
  <si>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</si>
  <si>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</si>
  <si>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</si>
  <si>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</si>
  <si>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</si>
  <si>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</si>
  <si>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</si>
  <si>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</si>
  <si>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</si>
  <si>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</si>
  <si>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</si>
  <si>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</si>
  <si>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</si>
  <si>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</si>
  <si>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</si>
  <si>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</si>
  <si>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</si>
  <si>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</si>
  <si>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</si>
  <si>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</si>
  <si>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</si>
  <si>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</si>
  <si>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</si>
  <si>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</si>
  <si>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</si>
  <si>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</si>
  <si>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</si>
  <si>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</si>
  <si>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</si>
  <si>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</si>
  <si>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</si>
  <si>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</si>
  <si>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</si>
  <si>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</si>
  <si>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</si>
  <si>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</si>
  <si>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</si>
  <si>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</si>
  <si>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</si>
  <si>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</si>
  <si>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</si>
  <si>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</si>
  <si>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</si>
  <si>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</si>
  <si>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</si>
  <si>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</si>
  <si>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</si>
  <si>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</si>
  <si>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</si>
  <si>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</si>
  <si>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</si>
  <si>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</si>
  <si>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</si>
  <si>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</si>
  <si>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</si>
  <si>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</si>
  <si>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</si>
  <si>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</si>
  <si>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</si>
  <si>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</si>
  <si>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</si>
  <si>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</si>
  <si>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</si>
  <si>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</si>
  <si>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</si>
  <si>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</si>
  <si>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</si>
  <si>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</si>
  <si>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</si>
  <si>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</si>
  <si>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</si>
  <si>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</si>
  <si>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</si>
  <si>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</si>
  <si>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</si>
  <si>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</si>
  <si>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</si>
  <si>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</si>
  <si>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</si>
  <si>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</si>
  <si>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</si>
  <si>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</si>
  <si>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</si>
  <si>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</si>
  <si>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</si>
  <si>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</si>
  <si>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</si>
  <si>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</si>
  <si>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</si>
  <si>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</si>
  <si>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</si>
  <si>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</si>
  <si>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</si>
  <si>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</si>
  <si>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</si>
  <si>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</si>
  <si>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</si>
  <si>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</si>
  <si>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</si>
  <si>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</si>
  <si>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</si>
  <si>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</si>
  <si>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</si>
  <si>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</si>
  <si>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</si>
  <si>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</si>
  <si>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</si>
  <si>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</si>
  <si>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</si>
  <si>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</si>
  <si>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</si>
  <si>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</si>
  <si>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</si>
  <si>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</si>
  <si>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</si>
  <si>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</si>
  <si>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</si>
  <si>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</si>
  <si>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</si>
  <si>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</si>
  <si>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</si>
  <si>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</si>
  <si>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</si>
  <si>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</si>
  <si>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</si>
  <si>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</si>
  <si>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</si>
  <si>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</si>
  <si>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</si>
  <si>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</si>
  <si>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</si>
  <si>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</si>
  <si>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</si>
  <si>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</si>
  <si>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</si>
  <si>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</si>
  <si>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</si>
  <si>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</si>
  <si>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</si>
  <si>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</si>
  <si>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</si>
  <si>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</si>
  <si>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</si>
  <si>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</si>
  <si>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</si>
  <si>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</si>
  <si>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</si>
  <si>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</si>
  <si>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</si>
  <si>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</si>
  <si>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</si>
  <si>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</si>
  <si>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</si>
  <si>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</si>
  <si>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</si>
  <si>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</si>
  <si>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</si>
  <si>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</si>
  <si>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</si>
  <si>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</si>
  <si>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</si>
  <si>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</si>
  <si>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</si>
  <si>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</si>
  <si>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</si>
  <si>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</si>
  <si>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</si>
  <si>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</si>
  <si>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</si>
  <si>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</si>
  <si>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</si>
  <si>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</si>
  <si>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</si>
  <si>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</si>
  <si>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</si>
  <si>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</si>
  <si>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</si>
  <si>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</si>
  <si>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</si>
  <si>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</si>
  <si>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</si>
  <si>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</si>
  <si>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</si>
  <si>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</si>
  <si>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</si>
  <si>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</si>
  <si>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</si>
  <si>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</si>
  <si>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</si>
  <si>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</si>
  <si>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</si>
  <si>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</si>
  <si>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</si>
  <si>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</si>
  <si>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</si>
  <si>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</si>
  <si>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</si>
  <si>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</si>
  <si>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</si>
  <si>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</si>
  <si>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</si>
  <si>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</si>
  <si>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</si>
  <si>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</si>
  <si>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</si>
  <si>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</si>
  <si>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</si>
  <si>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</si>
  <si>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</si>
  <si>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</si>
  <si>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</si>
  <si>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</si>
  <si>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</si>
  <si>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</si>
  <si>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</si>
  <si>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</si>
  <si>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</si>
  <si>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</si>
  <si>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</si>
  <si>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</si>
  <si>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</si>
  <si>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</si>
  <si>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</si>
  <si>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</si>
  <si>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</si>
  <si>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</si>
  <si>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</si>
  <si>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</si>
  <si>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</si>
  <si>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</si>
  <si>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</si>
  <si>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</si>
  <si>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</si>
  <si>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</si>
  <si>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</si>
  <si>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</si>
  <si>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</si>
  <si>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</si>
  <si>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</si>
  <si>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</si>
  <si>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</si>
  <si>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</si>
  <si>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</si>
  <si>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</si>
  <si>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</si>
  <si>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</si>
  <si>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</si>
  <si>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</si>
  <si>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</si>
  <si>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</si>
  <si>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</si>
  <si>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</si>
  <si>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</si>
  <si>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</si>
  <si>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</si>
  <si>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</si>
  <si>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</si>
  <si>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</si>
  <si>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</si>
  <si>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</si>
  <si>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</si>
  <si>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</si>
  <si>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</si>
  <si>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</si>
  <si>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</si>
  <si>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</si>
  <si>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</si>
  <si>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</si>
  <si>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</si>
  <si>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</si>
  <si>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</si>
  <si>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</si>
  <si>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</si>
  <si>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</si>
  <si>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</si>
  <si>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</si>
  <si>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</si>
  <si>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</si>
  <si>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</si>
  <si>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</si>
  <si>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</si>
  <si>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</si>
  <si>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</si>
  <si>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</si>
  <si>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</si>
  <si>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</si>
  <si>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</si>
  <si>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</si>
  <si>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</si>
  <si>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</si>
  <si>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</si>
  <si>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</si>
  <si>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</si>
  <si>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</si>
  <si>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</si>
  <si>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</si>
  <si>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</si>
  <si>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</si>
  <si>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</si>
  <si>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</si>
  <si>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</si>
  <si>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</si>
  <si>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</si>
  <si>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</si>
  <si>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</si>
  <si>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</si>
  <si>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</si>
  <si>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</si>
  <si>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</si>
  <si>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</si>
  <si>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</si>
  <si>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</si>
  <si>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</si>
  <si>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</si>
  <si>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</si>
  <si>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</si>
  <si>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</si>
  <si>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</si>
  <si>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</si>
  <si>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</si>
  <si>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</si>
  <si>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</si>
  <si>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</si>
  <si>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</si>
  <si>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</si>
  <si>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</si>
  <si>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</si>
  <si>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</si>
  <si>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</si>
  <si>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</si>
  <si>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</si>
  <si>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</si>
  <si>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</si>
  <si>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</si>
  <si>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</si>
  <si>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</si>
  <si>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</si>
  <si>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</si>
  <si>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</si>
  <si>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</si>
  <si>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</si>
  <si>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</si>
  <si>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</si>
  <si>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</si>
  <si>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</si>
  <si>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</si>
  <si>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</si>
  <si>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</si>
  <si>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</si>
  <si>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</si>
  <si>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</si>
  <si>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</si>
  <si>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</si>
  <si>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</si>
  <si>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</si>
  <si>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</si>
  <si>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</si>
  <si>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</si>
  <si>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</si>
  <si>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</si>
  <si>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</si>
  <si>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</si>
  <si>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</si>
  <si>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</si>
  <si>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</si>
  <si>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</si>
  <si>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</si>
  <si>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</si>
  <si>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</si>
  <si>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</si>
  <si>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</si>
  <si>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</si>
  <si>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</si>
  <si>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</si>
  <si>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</si>
  <si>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</si>
  <si>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</si>
  <si>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</si>
  <si>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</si>
  <si>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</si>
  <si>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</si>
  <si>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</si>
  <si>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</si>
  <si>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</si>
  <si>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</si>
  <si>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</si>
  <si>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</si>
  <si>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</si>
  <si>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</si>
  <si>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</si>
  <si>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</si>
  <si>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</si>
  <si>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</si>
  <si>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</si>
  <si>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</si>
  <si>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</si>
  <si>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</si>
  <si>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</si>
  <si>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</si>
  <si>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</si>
  <si>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</si>
  <si>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</si>
  <si>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</si>
  <si>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</si>
  <si>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</si>
  <si>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</si>
  <si>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</si>
  <si>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</si>
  <si>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</si>
  <si>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</si>
  <si>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</si>
  <si>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</si>
  <si>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</si>
  <si>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</si>
  <si>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</si>
  <si>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</si>
  <si>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</si>
  <si>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</si>
  <si>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</si>
  <si>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</si>
  <si>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</si>
  <si>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</si>
  <si>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</si>
  <si>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</si>
  <si>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</si>
  <si>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</si>
  <si>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</si>
  <si>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</si>
  <si>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</si>
  <si>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</si>
  <si>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</si>
  <si>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</si>
  <si>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</si>
  <si>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</si>
  <si>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</si>
  <si>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</si>
  <si>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</si>
  <si>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</si>
  <si>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</si>
  <si>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</si>
  <si>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</si>
  <si>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</si>
  <si>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</si>
  <si>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</si>
  <si>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</si>
  <si>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</si>
  <si>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</si>
  <si>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</si>
  <si>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</si>
  <si>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</si>
  <si>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</si>
  <si>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</si>
  <si>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</si>
  <si>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</si>
  <si>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</si>
  <si>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</si>
  <si>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</si>
  <si>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</si>
  <si>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</si>
  <si>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</si>
  <si>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</si>
  <si>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</si>
  <si>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</si>
  <si>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</si>
  <si>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</si>
  <si>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</si>
  <si>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</si>
  <si>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</si>
  <si>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</si>
  <si>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</si>
  <si>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</si>
  <si>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</si>
  <si>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</si>
  <si>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</si>
  <si>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</si>
  <si>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</si>
  <si>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</si>
  <si>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</si>
  <si>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</si>
  <si>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</si>
  <si>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</si>
  <si>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</si>
  <si>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</si>
  <si>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</si>
  <si>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</si>
  <si>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</si>
  <si>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</si>
  <si>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</si>
  <si>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</si>
  <si>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</si>
  <si>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</si>
  <si>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</si>
  <si>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</si>
  <si>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</si>
  <si>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</si>
  <si>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</si>
  <si>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</si>
  <si>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</si>
  <si>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</si>
  <si>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</si>
  <si>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</si>
  <si>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</si>
  <si>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</si>
  <si>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</si>
  <si>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</si>
  <si>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</si>
  <si>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</si>
  <si>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</si>
  <si>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</si>
  <si>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</si>
  <si>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</si>
  <si>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</si>
  <si>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</si>
  <si>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</si>
  <si>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</si>
  <si>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</si>
  <si>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</si>
  <si>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</si>
  <si>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</si>
  <si>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</si>
  <si>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</si>
  <si>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</si>
  <si>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</si>
  <si>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</si>
  <si>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</si>
  <si>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</si>
  <si>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</si>
  <si>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</si>
  <si>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</si>
  <si>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</si>
  <si>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</si>
  <si>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</si>
  <si>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</si>
  <si>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</si>
  <si>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</si>
  <si>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</si>
  <si>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</si>
  <si>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</si>
  <si>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</si>
  <si>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</si>
  <si>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</si>
  <si>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</si>
  <si>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</si>
  <si>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</si>
  <si>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</si>
  <si>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</si>
  <si>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</si>
  <si>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</si>
  <si>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</si>
  <si>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</si>
  <si>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</si>
  <si>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</si>
  <si>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</si>
  <si>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</si>
  <si>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</si>
  <si>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</si>
  <si>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</si>
  <si>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</si>
  <si>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</si>
  <si>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</si>
  <si>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</si>
  <si>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</si>
  <si>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</si>
  <si>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</si>
  <si>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</si>
  <si>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</si>
  <si>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</si>
  <si>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</si>
  <si>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</si>
  <si>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</si>
  <si>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</si>
  <si>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</si>
  <si>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</si>
  <si>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</si>
  <si>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</si>
  <si>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</si>
  <si>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</si>
  <si>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</si>
  <si>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</si>
  <si>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</si>
  <si>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</si>
  <si>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</si>
  <si>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</si>
  <si>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</si>
  <si>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</si>
  <si>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</si>
  <si>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</si>
  <si>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</si>
  <si>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</si>
  <si>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</si>
  <si>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</si>
  <si>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</si>
  <si>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</si>
  <si>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</si>
  <si>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</si>
  <si>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</si>
  <si>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</si>
  <si>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</si>
  <si>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</si>
  <si>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</si>
  <si>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</si>
  <si>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</si>
  <si>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</si>
  <si>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</si>
  <si>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</si>
  <si>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</si>
  <si>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</si>
  <si>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</si>
  <si>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</si>
  <si>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</si>
  <si>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</si>
  <si>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</si>
  <si>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</si>
  <si>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</si>
  <si>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</si>
  <si>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</si>
  <si>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</si>
  <si>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</si>
  <si>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</si>
  <si>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</si>
  <si>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</si>
  <si>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</si>
  <si>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</si>
  <si>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</si>
  <si>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</si>
  <si>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</si>
  <si>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</si>
  <si>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</si>
  <si>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</si>
  <si>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</si>
  <si>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</si>
  <si>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</si>
  <si>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</si>
  <si>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</si>
  <si>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</si>
  <si>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</si>
  <si>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</si>
  <si>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</si>
  <si>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</si>
  <si>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</si>
  <si>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</si>
  <si>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</si>
  <si>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</si>
  <si>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</si>
  <si>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</si>
  <si>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</si>
  <si>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</si>
  <si>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</si>
  <si>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</si>
  <si>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</si>
  <si>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</si>
  <si>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</si>
  <si>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</si>
  <si>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</si>
  <si>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</si>
  <si>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</si>
  <si>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</si>
  <si>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</si>
  <si>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</si>
  <si>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</si>
  <si>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</si>
  <si>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</si>
  <si>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</si>
  <si>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</si>
  <si>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</si>
  <si>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</si>
  <si>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</si>
  <si>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</si>
  <si>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</si>
  <si>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</si>
  <si>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</si>
  <si>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</si>
  <si>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</si>
  <si>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</si>
  <si>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</si>
  <si>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</si>
  <si>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</si>
  <si>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</si>
  <si>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</si>
  <si>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</si>
  <si>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</si>
  <si>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</si>
  <si>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</si>
  <si>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</si>
  <si>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</si>
  <si>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</si>
  <si>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</si>
  <si>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</si>
  <si>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</si>
  <si>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</si>
  <si>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</si>
  <si>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</si>
  <si>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</si>
  <si>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</si>
  <si>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</si>
  <si>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</si>
  <si>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</si>
  <si>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</si>
  <si>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</si>
  <si>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</si>
  <si>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</si>
  <si>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</si>
  <si>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</si>
  <si>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</si>
  <si>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</si>
  <si>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</si>
  <si>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</si>
  <si>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</si>
  <si>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</si>
  <si>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</si>
  <si>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</si>
  <si>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</si>
  <si>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</si>
  <si>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</si>
  <si>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</si>
  <si>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</si>
  <si>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</si>
  <si>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</si>
  <si>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</si>
  <si>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</si>
  <si>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</si>
  <si>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</si>
  <si>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</si>
  <si>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</si>
  <si>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</si>
  <si>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</si>
  <si>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</si>
  <si>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</si>
  <si>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</si>
  <si>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</si>
  <si>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</si>
  <si>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</si>
  <si>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</si>
  <si>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</si>
  <si>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</si>
  <si>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</si>
  <si>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</si>
  <si>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</si>
  <si>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</si>
  <si>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</si>
  <si>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</si>
  <si>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</si>
  <si>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</si>
  <si>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</si>
  <si>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</si>
  <si>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</si>
  <si>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</si>
  <si>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</si>
  <si>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</si>
  <si>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</si>
  <si>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</si>
  <si>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</si>
  <si>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</si>
  <si>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</si>
  <si>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</si>
  <si>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</si>
  <si>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</si>
  <si>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</si>
  <si>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</si>
  <si>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</si>
  <si>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</si>
  <si>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</si>
  <si>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</si>
  <si>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</si>
  <si>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</si>
  <si>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</si>
  <si>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</si>
  <si>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</si>
  <si>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</si>
  <si>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</si>
  <si>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</si>
  <si>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</si>
  <si>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</si>
  <si>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</si>
  <si>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</si>
  <si>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</si>
  <si>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</si>
  <si>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</si>
  <si>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</si>
  <si>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</si>
  <si>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</si>
  <si>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</si>
  <si>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</si>
  <si>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</si>
  <si>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</si>
  <si>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</si>
  <si>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</si>
  <si>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</si>
  <si>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</si>
  <si>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</si>
  <si>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</si>
  <si>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</si>
  <si>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</si>
  <si>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</si>
  <si>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</si>
  <si>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</si>
  <si>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</si>
  <si>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</si>
  <si>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</si>
  <si>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</si>
  <si>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</si>
  <si>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</si>
  <si>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</si>
  <si>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</si>
  <si>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</si>
  <si>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</si>
  <si>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</si>
  <si>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</si>
  <si>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</si>
  <si>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</si>
  <si>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</si>
  <si>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</si>
  <si>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</si>
  <si>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</si>
  <si>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</si>
  <si>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</si>
  <si>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</si>
  <si>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</si>
  <si>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</si>
  <si>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</si>
  <si>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</si>
  <si>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</si>
  <si>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</si>
  <si>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</si>
  <si>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</si>
  <si>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</si>
  <si>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</si>
  <si>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</si>
  <si>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</si>
  <si>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</si>
  <si>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</si>
  <si>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</si>
  <si>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</si>
  <si>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</si>
  <si>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</si>
  <si>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</si>
  <si>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</si>
  <si>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</si>
  <si>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</si>
  <si>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</si>
  <si>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</si>
  <si>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</si>
  <si>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</si>
  <si>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</si>
  <si>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</si>
  <si>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</si>
  <si>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</si>
  <si>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</si>
  <si>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</si>
  <si>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</si>
  <si>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</si>
  <si>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</si>
  <si>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</si>
  <si>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</si>
  <si>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</si>
  <si>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</si>
  <si>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</si>
  <si>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</si>
  <si>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</si>
  <si>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</si>
  <si>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</si>
  <si>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</si>
  <si>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</si>
  <si>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</si>
  <si>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</si>
  <si>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</si>
  <si>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</si>
  <si>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</si>
  <si>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</si>
  <si>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</si>
  <si>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</si>
  <si>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</si>
  <si>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</si>
  <si>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</si>
  <si>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</si>
  <si>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</si>
  <si>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</si>
  <si>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</si>
  <si>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</si>
  <si>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</si>
  <si>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</si>
  <si>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</si>
  <si>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</si>
  <si>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</si>
  <si>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</si>
  <si>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</si>
  <si>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</si>
  <si>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</si>
  <si>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</si>
  <si>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</si>
  <si>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</si>
  <si>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</si>
  <si>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</si>
  <si>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</si>
  <si>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</si>
  <si>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</si>
  <si>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</si>
  <si>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</si>
  <si>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</si>
  <si>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</si>
  <si>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</si>
  <si>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</si>
  <si>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</si>
  <si>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</si>
  <si>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</si>
  <si>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</si>
  <si>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</si>
  <si>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</si>
  <si>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</si>
  <si>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</si>
  <si>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</si>
  <si>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</si>
  <si>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</si>
  <si>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</si>
  <si>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</si>
  <si>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</si>
  <si>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</si>
  <si>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</si>
  <si>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</si>
  <si>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</si>
  <si>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</si>
  <si>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</si>
  <si>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</si>
  <si>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</si>
  <si>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</si>
  <si>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</si>
  <si>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</si>
  <si>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</si>
  <si>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</si>
  <si>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</si>
  <si>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</si>
  <si>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</si>
  <si>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</si>
  <si>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</si>
  <si>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</si>
  <si>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</si>
  <si>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</si>
  <si>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</si>
  <si>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</si>
  <si>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</si>
  <si>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</si>
  <si>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</si>
  <si>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</si>
  <si>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</si>
  <si>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</si>
  <si>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</si>
  <si>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</si>
  <si>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</si>
  <si>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</si>
  <si>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</si>
  <si>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</si>
  <si>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</si>
  <si>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</si>
  <si>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</si>
  <si>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</si>
  <si>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</si>
  <si>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</si>
  <si>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</si>
  <si>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</si>
  <si>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</si>
  <si>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</si>
  <si>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</si>
  <si>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</si>
  <si>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</si>
  <si>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</si>
  <si>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</si>
  <si>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</si>
  <si>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</si>
  <si>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</si>
  <si>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</si>
  <si>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</si>
  <si>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</si>
  <si>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</si>
  <si>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</si>
  <si>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</si>
  <si>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</si>
  <si>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</si>
  <si>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</si>
  <si>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</si>
  <si>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</si>
  <si>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</si>
  <si>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</si>
  <si>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</si>
  <si>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</si>
  <si>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</si>
  <si>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</si>
  <si>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</si>
  <si>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</si>
  <si>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</si>
  <si>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</si>
  <si>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</si>
  <si>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</si>
  <si>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</si>
  <si>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</si>
  <si>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</si>
  <si>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</si>
  <si>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</si>
  <si>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</si>
  <si>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</si>
  <si>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</si>
  <si>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</si>
  <si>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</si>
  <si>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</si>
  <si>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</si>
  <si>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</si>
  <si>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</si>
  <si>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</si>
  <si>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</si>
  <si>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</si>
  <si>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</si>
  <si>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</si>
  <si>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</si>
  <si>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</si>
  <si>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</si>
  <si>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</si>
  <si>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</si>
  <si>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</si>
  <si>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</si>
  <si>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</si>
  <si>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</si>
  <si>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</si>
  <si>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</si>
  <si>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</si>
  <si>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</si>
  <si>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</si>
  <si>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</si>
  <si>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</si>
  <si>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</si>
  <si>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</si>
  <si>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</si>
  <si>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</si>
  <si>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</si>
  <si>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</si>
  <si>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</si>
  <si>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</si>
  <si>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</si>
  <si>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</si>
  <si>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</si>
  <si>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</si>
  <si>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</si>
  <si>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</si>
  <si>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</si>
  <si>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</si>
  <si>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</si>
  <si>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</si>
  <si>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</si>
  <si>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</si>
  <si>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</si>
  <si>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</si>
  <si>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</si>
  <si>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</si>
  <si>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</si>
  <si>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</si>
  <si>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</si>
  <si>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</si>
  <si>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</si>
  <si>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</si>
  <si>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</si>
  <si>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</si>
  <si>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</si>
  <si>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</si>
  <si>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</si>
  <si>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</si>
  <si>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</si>
  <si>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</si>
  <si>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</si>
  <si>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</si>
  <si>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</si>
  <si>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</si>
  <si>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</si>
  <si>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</si>
  <si>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</si>
  <si>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</si>
  <si>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</si>
  <si>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</si>
  <si>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</si>
  <si>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</si>
  <si>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</si>
  <si>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</si>
  <si>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</si>
  <si>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</si>
  <si>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</si>
  <si>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</si>
  <si>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</si>
  <si>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</si>
  <si>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</si>
  <si>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</si>
  <si>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</si>
  <si>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</si>
  <si>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</si>
  <si>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</si>
  <si>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</si>
  <si>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</si>
  <si>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</si>
  <si>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</si>
  <si>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</si>
  <si>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</si>
  <si>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</si>
  <si>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</si>
  <si>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</si>
  <si>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</si>
  <si>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</si>
  <si>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</si>
  <si>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</si>
  <si>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</si>
  <si>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</si>
  <si>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</si>
  <si>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</si>
  <si>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</si>
  <si>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</si>
  <si>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</si>
  <si>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</si>
  <si>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</si>
  <si>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</si>
  <si>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</si>
  <si>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</si>
  <si>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</si>
  <si>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</si>
  <si>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</si>
  <si>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</si>
  <si>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</si>
  <si>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</si>
  <si>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</si>
  <si>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</si>
  <si>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</si>
  <si>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</si>
  <si>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</si>
  <si>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</si>
  <si>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</si>
  <si>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</si>
  <si>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</si>
  <si>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</si>
  <si>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</si>
  <si>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</si>
  <si>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</si>
  <si>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</si>
  <si>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</si>
  <si>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</si>
  <si>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</si>
  <si>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</si>
  <si>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</si>
  <si>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</si>
  <si>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</si>
  <si>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</si>
  <si>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</si>
  <si>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</si>
  <si>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</si>
  <si>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</si>
  <si>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</si>
  <si>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</si>
  <si>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</si>
  <si>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</si>
  <si>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</si>
  <si>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</si>
  <si>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</si>
  <si>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</si>
  <si>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</si>
  <si>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</si>
  <si>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</si>
  <si>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</si>
  <si>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</si>
  <si>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</si>
  <si>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</si>
  <si>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</si>
  <si>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</si>
  <si>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</si>
  <si>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</si>
  <si>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</si>
  <si>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</si>
  <si>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</si>
  <si>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</si>
  <si>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</si>
  <si>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</si>
  <si>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</si>
  <si>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</si>
  <si>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</si>
  <si>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</si>
  <si>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</si>
  <si>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</si>
  <si>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</si>
  <si>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</si>
  <si>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</si>
  <si>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</si>
  <si>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</si>
  <si>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</si>
  <si>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</si>
  <si>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</si>
  <si>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</si>
  <si>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</si>
  <si>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</si>
  <si>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</si>
  <si>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</si>
  <si>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</si>
  <si>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</si>
  <si>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</si>
  <si>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</si>
  <si>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</si>
  <si>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</si>
  <si>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</si>
  <si>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</si>
  <si>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</si>
  <si>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</si>
  <si>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</si>
  <si>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</si>
  <si>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</si>
  <si>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</si>
  <si>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</si>
  <si>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</si>
  <si>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</si>
  <si>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</si>
  <si>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</si>
  <si>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</si>
  <si>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</si>
  <si>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</si>
  <si>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</si>
  <si>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</si>
  <si>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</si>
  <si>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</si>
  <si>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</si>
  <si>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</si>
  <si>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</si>
  <si>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</si>
  <si>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</si>
  <si>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</si>
  <si>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</si>
  <si>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</si>
  <si>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</si>
  <si>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</si>
  <si>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</si>
  <si>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</si>
  <si>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</si>
  <si>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</si>
  <si>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</si>
  <si>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</si>
  <si>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</si>
  <si>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</si>
  <si>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</si>
  <si>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</si>
  <si>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</si>
  <si>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</si>
  <si>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</si>
  <si>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</si>
  <si>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</si>
  <si>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</si>
  <si>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</si>
  <si>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</si>
  <si>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</si>
  <si>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</si>
  <si>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</si>
  <si>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</si>
  <si>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</si>
  <si>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</si>
  <si>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</si>
  <si>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</si>
  <si>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</si>
  <si>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</si>
  <si>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</si>
  <si>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</si>
  <si>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</si>
  <si>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</si>
  <si>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</si>
  <si>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</si>
  <si>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</si>
  <si>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</si>
  <si>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</si>
  <si>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</si>
  <si>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</si>
  <si>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</si>
  <si>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</si>
  <si>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</si>
  <si>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</si>
  <si>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</si>
  <si>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</si>
  <si>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</si>
  <si>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</si>
  <si>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</si>
  <si>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</si>
  <si>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</si>
  <si>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</si>
  <si>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</si>
  <si>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</si>
  <si>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</si>
  <si>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</si>
  <si>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</si>
  <si>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</si>
  <si>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</si>
  <si>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</si>
  <si>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</si>
  <si>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</si>
  <si>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</si>
  <si>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</si>
  <si>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</si>
  <si>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</si>
  <si>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</si>
  <si>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</si>
  <si>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</si>
  <si>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</si>
  <si>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</si>
  <si>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</si>
  <si>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</si>
  <si>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</si>
  <si>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</si>
  <si>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</si>
  <si>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</si>
  <si>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</si>
  <si>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</si>
  <si>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</si>
  <si>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</si>
  <si>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</si>
  <si>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</si>
  <si>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</si>
  <si>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</si>
  <si>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</si>
  <si>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</si>
  <si>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</si>
  <si>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</si>
  <si>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</si>
  <si>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</si>
  <si>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</si>
  <si>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</si>
  <si>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</si>
  <si>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</si>
  <si>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</si>
  <si>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</si>
  <si>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</si>
  <si>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</si>
  <si>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</si>
  <si>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</si>
  <si>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</si>
  <si>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</si>
  <si>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</si>
  <si>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</si>
  <si>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</si>
  <si>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</si>
  <si>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</si>
  <si>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</si>
  <si>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</si>
  <si>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</si>
  <si>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</si>
  <si>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</si>
  <si>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</si>
  <si>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</si>
  <si>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</si>
  <si>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</si>
  <si>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</si>
  <si>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</si>
  <si>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</si>
  <si>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</si>
  <si>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</si>
  <si>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</si>
  <si>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</si>
  <si>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</si>
  <si>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</si>
  <si>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</si>
  <si>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</si>
  <si>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</si>
  <si>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</si>
  <si>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</si>
  <si>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</si>
  <si>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</si>
  <si>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</si>
  <si>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</si>
  <si>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</si>
  <si>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</si>
  <si>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</si>
  <si>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</si>
  <si>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</si>
  <si>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</si>
  <si>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</si>
  <si>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</si>
  <si>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</si>
  <si>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</si>
  <si>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</si>
  <si>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</si>
  <si>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</si>
  <si>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</si>
  <si>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</si>
  <si>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</si>
  <si>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</si>
  <si>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</si>
  <si>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</si>
  <si>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</si>
  <si>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</si>
  <si>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</si>
  <si>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</si>
  <si>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</si>
  <si>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</si>
  <si>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</si>
  <si>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</si>
  <si>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</si>
  <si>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</si>
  <si>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</si>
  <si>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</si>
  <si>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</si>
  <si>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</si>
  <si>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</si>
  <si>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</si>
  <si>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</si>
  <si>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</si>
  <si>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</si>
  <si>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</si>
  <si>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</si>
  <si>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</si>
  <si>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</si>
  <si>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</si>
  <si>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</si>
  <si>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</si>
  <si>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</si>
  <si>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</si>
  <si>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</si>
  <si>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</si>
  <si>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</si>
  <si>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</si>
  <si>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</si>
  <si>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</si>
  <si>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</si>
  <si>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</si>
  <si>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</si>
  <si>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</si>
  <si>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</si>
  <si>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</si>
  <si>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</si>
  <si>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</si>
  <si>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</si>
  <si>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</si>
  <si>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</si>
  <si>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</si>
  <si>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</si>
  <si>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</si>
  <si>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</si>
  <si>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</si>
  <si>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</si>
  <si>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</si>
  <si>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</si>
  <si>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</si>
  <si>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</si>
  <si>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</si>
  <si>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</si>
  <si>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</si>
  <si>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</si>
  <si>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</si>
  <si>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</si>
  <si>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</si>
  <si>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</si>
  <si>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</si>
  <si>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</si>
  <si>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</si>
  <si>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</si>
  <si>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</si>
  <si>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</si>
  <si>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</si>
  <si>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</si>
  <si>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</si>
  <si>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</si>
  <si>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</si>
  <si>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</si>
  <si>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</si>
  <si>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</si>
  <si>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</si>
  <si>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</si>
  <si>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</si>
  <si>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</si>
  <si>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</si>
  <si>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</si>
  <si>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</si>
  <si>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</si>
  <si>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</si>
  <si>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</si>
  <si>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</si>
  <si>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</si>
  <si>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</si>
  <si>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</si>
  <si>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</si>
  <si>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</si>
  <si>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</si>
  <si>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</si>
  <si>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</si>
  <si>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</si>
  <si>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</si>
  <si>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</si>
  <si>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</si>
  <si>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</si>
  <si>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</si>
  <si>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</si>
  <si>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</si>
  <si>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</si>
  <si>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</si>
  <si>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</si>
  <si>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</si>
  <si>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</si>
  <si>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</si>
  <si>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</si>
  <si>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</si>
  <si>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</si>
  <si>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</si>
  <si>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</si>
  <si>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</si>
  <si>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</si>
  <si>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</si>
  <si>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</si>
  <si>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</si>
  <si>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</si>
  <si>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</si>
  <si>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</si>
  <si>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</si>
  <si>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</si>
  <si>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</si>
  <si>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</si>
  <si>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</si>
  <si>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</si>
  <si>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</si>
  <si>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</si>
  <si>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</si>
  <si>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</si>
  <si>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</si>
  <si>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</si>
  <si>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</si>
  <si>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</si>
  <si>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</si>
  <si>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</si>
  <si>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</si>
  <si>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</si>
  <si>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</si>
  <si>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</si>
  <si>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</si>
  <si>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</si>
  <si>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</si>
  <si>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</si>
  <si>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</si>
  <si>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</si>
  <si>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</si>
  <si>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</si>
  <si>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</si>
  <si>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</si>
  <si>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</si>
  <si>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</si>
  <si>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</si>
  <si>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</si>
  <si>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</si>
  <si>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</si>
  <si>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</si>
  <si>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</si>
  <si>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</si>
  <si>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</si>
  <si>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</si>
  <si>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</si>
  <si>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</si>
  <si>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</si>
  <si>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</si>
  <si>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</si>
  <si>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</si>
  <si>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</si>
  <si>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</si>
  <si>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</si>
  <si>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</si>
  <si>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</si>
  <si>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</si>
  <si>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</si>
  <si>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</si>
  <si>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</si>
  <si>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</si>
  <si>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</si>
  <si>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</si>
  <si>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</si>
  <si>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</si>
  <si>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</si>
  <si>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</si>
  <si>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</si>
  <si>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</si>
  <si>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</si>
  <si>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</si>
  <si>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</si>
  <si>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</si>
  <si>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</si>
  <si>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</si>
  <si>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</si>
  <si>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</si>
  <si>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</si>
  <si>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</si>
  <si>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</si>
  <si>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</si>
  <si>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</si>
  <si>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</si>
  <si>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</si>
  <si>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</si>
  <si>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</si>
  <si>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</si>
  <si>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</si>
  <si>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</si>
  <si>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</si>
  <si>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</si>
  <si>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</si>
  <si>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</si>
  <si>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</si>
  <si>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</si>
  <si>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</si>
  <si>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</si>
  <si>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</si>
  <si>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</si>
  <si>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</si>
  <si>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</si>
  <si>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</si>
  <si>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</si>
  <si>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</si>
  <si>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</si>
  <si>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</si>
  <si>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</si>
  <si>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</si>
  <si>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</si>
  <si>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</si>
  <si>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</si>
  <si>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</si>
  <si>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</si>
  <si>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</si>
  <si>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</si>
  <si>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</si>
  <si>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</si>
  <si>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</si>
  <si>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</si>
  <si>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</si>
  <si>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</si>
  <si>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</si>
  <si>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</si>
  <si>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</si>
  <si>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</si>
  <si>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</si>
  <si>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</si>
  <si>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</si>
  <si>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</si>
  <si>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</si>
  <si>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</si>
  <si>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</si>
  <si>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</si>
  <si>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</si>
  <si>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</si>
  <si>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</si>
  <si>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</si>
  <si>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</si>
  <si>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</si>
  <si>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</si>
  <si>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</si>
  <si>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</si>
  <si>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</si>
  <si>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</si>
  <si>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</si>
  <si>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</si>
  <si>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</si>
  <si>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</si>
  <si>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</si>
  <si>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</si>
  <si>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</si>
  <si>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</si>
  <si>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</si>
  <si>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</si>
  <si>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</si>
  <si>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</si>
  <si>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</si>
  <si>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</si>
  <si>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</si>
  <si>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</si>
  <si>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</si>
  <si>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</si>
  <si>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</si>
  <si>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</si>
  <si>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</si>
  <si>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</si>
  <si>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</si>
  <si>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</si>
  <si>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</si>
  <si>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</si>
  <si>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</si>
  <si>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</si>
  <si>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</si>
  <si>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</si>
  <si>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</si>
  <si>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</si>
  <si>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</si>
  <si>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</si>
  <si>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</si>
  <si>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</si>
  <si>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</si>
  <si>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</si>
  <si>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</si>
  <si>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</si>
  <si>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</si>
  <si>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</si>
  <si>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</si>
  <si>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</si>
  <si>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</si>
  <si>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</si>
  <si>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</si>
  <si>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</si>
  <si>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</si>
  <si>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</si>
  <si>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</si>
  <si>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</si>
  <si>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</si>
  <si>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</si>
  <si>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</si>
  <si>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</si>
  <si>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</si>
  <si>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</si>
  <si>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</si>
  <si>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</si>
  <si>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</si>
  <si>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</si>
  <si>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</si>
  <si>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</si>
  <si>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</si>
  <si>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</si>
  <si>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</si>
  <si>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</si>
  <si>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</si>
  <si>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</si>
  <si>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</si>
  <si>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</si>
  <si>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</si>
  <si>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</si>
  <si>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</si>
  <si>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</si>
  <si>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</si>
  <si>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</si>
  <si>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</si>
  <si>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</si>
  <si>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</si>
  <si>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</si>
  <si>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</si>
  <si>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</si>
  <si>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</si>
  <si>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</si>
  <si>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</si>
  <si>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</si>
  <si>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</si>
  <si>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</si>
  <si>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</si>
  <si>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</si>
  <si>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</si>
  <si>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</si>
  <si>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</si>
  <si>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</si>
  <si>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</si>
  <si>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</si>
  <si>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</si>
  <si>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</si>
  <si>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</si>
  <si>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</si>
  <si>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</si>
  <si>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</si>
  <si>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</si>
  <si>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</si>
  <si>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</si>
  <si>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</si>
  <si>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</si>
  <si>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</si>
  <si>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</si>
  <si>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</si>
  <si>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</si>
  <si>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</si>
  <si>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</si>
  <si>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</si>
  <si>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</si>
  <si>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</si>
  <si>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</si>
  <si>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</si>
  <si>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</si>
  <si>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</si>
  <si>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</si>
  <si>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</si>
  <si>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</si>
  <si>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</si>
  <si>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</si>
  <si>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</si>
  <si>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</si>
  <si>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</si>
  <si>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</si>
  <si>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</si>
  <si>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</si>
  <si>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</si>
  <si>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</si>
  <si>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</si>
  <si>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</si>
  <si>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</si>
  <si>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</si>
  <si>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</si>
  <si>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</si>
  <si>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</si>
  <si>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</si>
  <si>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</si>
  <si>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</si>
  <si>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</si>
  <si>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</si>
  <si>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</si>
  <si>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</si>
  <si>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</si>
  <si>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</si>
  <si>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</si>
  <si>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</si>
  <si>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</si>
  <si>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</si>
  <si>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</si>
  <si>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</si>
  <si>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</si>
  <si>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</si>
  <si>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</si>
  <si>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</si>
  <si>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</si>
  <si>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</si>
  <si>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</si>
  <si>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</si>
  <si>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</si>
  <si>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</si>
  <si>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</si>
  <si>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</si>
  <si>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</si>
  <si>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</si>
  <si>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</si>
  <si>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</si>
  <si>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</si>
  <si>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</si>
  <si>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</si>
  <si>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</si>
  <si>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</si>
  <si>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</si>
  <si>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</si>
  <si>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</si>
  <si>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</si>
  <si>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</si>
  <si>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</si>
  <si>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</si>
  <si>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</si>
  <si>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</si>
  <si>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</si>
  <si>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</si>
  <si>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</si>
  <si>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</si>
  <si>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</si>
  <si>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</si>
  <si>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</si>
  <si>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</si>
  <si>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</si>
  <si>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</si>
  <si>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</si>
  <si>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</si>
  <si>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</si>
  <si>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</si>
  <si>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</si>
  <si>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</si>
  <si>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</si>
  <si>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</si>
  <si>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</si>
  <si>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</si>
  <si>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</si>
  <si>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</si>
  <si>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</si>
  <si>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</si>
  <si>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</si>
  <si>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</si>
  <si>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</si>
  <si>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</si>
  <si>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</si>
  <si>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</si>
  <si>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</si>
  <si>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</si>
  <si>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</si>
  <si>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</si>
  <si>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</si>
  <si>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</si>
  <si>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</si>
  <si>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</si>
  <si>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</si>
  <si>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</si>
  <si>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</si>
  <si>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</si>
  <si>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</si>
  <si>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</si>
  <si>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</si>
  <si>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</si>
  <si>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</si>
  <si>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</si>
  <si>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</si>
  <si>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</si>
  <si>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</si>
  <si>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</si>
  <si>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</si>
  <si>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</si>
  <si>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</si>
  <si>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</si>
  <si>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</si>
  <si>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</si>
  <si>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</si>
  <si>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</si>
  <si>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</si>
  <si>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</si>
  <si>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</si>
  <si>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</si>
  <si>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</si>
  <si>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</si>
  <si>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</si>
  <si>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</si>
  <si>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</si>
  <si>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</si>
  <si>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</si>
  <si>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</si>
  <si>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</si>
  <si>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</si>
  <si>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</si>
  <si>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</si>
  <si>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</si>
  <si>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</si>
  <si>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</si>
  <si>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</si>
  <si>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</si>
  <si>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</si>
  <si>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</si>
  <si>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</si>
  <si>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</si>
  <si>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</si>
  <si>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</si>
  <si>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</si>
  <si>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</si>
  <si>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</si>
  <si>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</si>
  <si>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</si>
  <si>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</si>
  <si>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</si>
  <si>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</si>
  <si>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</si>
  <si>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</si>
  <si>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</si>
  <si>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</si>
  <si>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</si>
  <si>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</si>
  <si>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</si>
  <si>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</si>
  <si>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</si>
  <si>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</si>
  <si>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</si>
  <si>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</si>
  <si>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</si>
  <si>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</si>
  <si>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</si>
  <si>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</si>
  <si>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</si>
  <si>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</si>
  <si>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</si>
  <si>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</si>
  <si>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</si>
  <si>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</si>
  <si>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</si>
  <si>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</si>
  <si>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</si>
  <si>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</si>
  <si>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</si>
  <si>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</si>
  <si>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</si>
  <si>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</si>
  <si>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</si>
  <si>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</si>
  <si>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</si>
  <si>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</si>
  <si>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</si>
  <si>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</si>
  <si>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</si>
  <si>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</si>
  <si>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</si>
  <si>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</si>
  <si>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</si>
  <si>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</si>
  <si>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</si>
  <si>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</si>
  <si>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</si>
  <si>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</si>
  <si>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</si>
  <si>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</si>
  <si>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</si>
  <si>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</si>
  <si>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</si>
  <si>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</si>
  <si>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</si>
  <si>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</si>
  <si>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</si>
  <si>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</si>
  <si>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</si>
  <si>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</si>
  <si>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</si>
  <si>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</si>
  <si>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</si>
  <si>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</si>
  <si>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</si>
  <si>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</si>
  <si>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</si>
  <si>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</si>
  <si>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</si>
  <si>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</si>
  <si>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</si>
  <si>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</si>
  <si>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</si>
  <si>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</si>
  <si>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</si>
  <si>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</si>
  <si>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</si>
  <si>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</si>
  <si>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</si>
  <si>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</si>
  <si>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</si>
  <si>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</si>
  <si>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</si>
  <si>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</si>
  <si>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</si>
  <si>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</si>
  <si>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</si>
  <si>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</si>
  <si>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</si>
  <si>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</si>
  <si>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</si>
  <si>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</si>
  <si>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</si>
  <si>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</si>
  <si>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</si>
  <si>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</si>
  <si>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</si>
  <si>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</si>
  <si>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</si>
  <si>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</si>
  <si>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</si>
  <si>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</si>
  <si>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</si>
  <si>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</si>
  <si>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</si>
  <si>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</si>
  <si>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</si>
  <si>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</si>
  <si>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</si>
  <si>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</si>
  <si>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</si>
  <si>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</si>
  <si>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</si>
  <si>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</si>
  <si>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</si>
  <si>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</si>
  <si>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</si>
  <si>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</si>
  <si>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</si>
  <si>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</si>
  <si>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</si>
  <si>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</si>
  <si>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</si>
  <si>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</si>
  <si>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</si>
  <si>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</si>
  <si>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</si>
  <si>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</si>
  <si>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</si>
  <si>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</si>
  <si>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</si>
  <si>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</si>
  <si>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</si>
  <si>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</si>
  <si>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</si>
  <si>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</si>
  <si>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</si>
  <si>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</si>
  <si>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</si>
  <si>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</si>
  <si>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</si>
  <si>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</si>
  <si>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</si>
  <si>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</si>
  <si>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</si>
  <si>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</si>
  <si>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</si>
  <si>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</si>
  <si>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</si>
  <si>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</si>
  <si>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</si>
  <si>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</si>
  <si>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</si>
  <si>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</si>
  <si>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</si>
  <si>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</si>
  <si>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</si>
  <si>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</si>
  <si>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</si>
  <si>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</si>
  <si>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</si>
  <si>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</si>
  <si>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</si>
  <si>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</si>
  <si>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</si>
  <si>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</si>
  <si>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</si>
  <si>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</si>
  <si>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</si>
  <si>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</si>
  <si>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</si>
  <si>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</si>
  <si>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</si>
  <si>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</si>
  <si>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</si>
  <si>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</si>
  <si>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</si>
  <si>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</si>
  <si>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</si>
  <si>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</si>
  <si>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</si>
  <si>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</si>
  <si>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</si>
  <si>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</si>
  <si>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</si>
  <si>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</si>
  <si>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</si>
  <si>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</si>
  <si>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</si>
  <si>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</si>
  <si>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</si>
  <si>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</si>
  <si>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</si>
  <si>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</si>
  <si>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</si>
  <si>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</si>
  <si>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</si>
  <si>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</si>
  <si>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</si>
  <si>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</si>
  <si>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</si>
  <si>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</si>
  <si>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</si>
  <si>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</si>
  <si>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</si>
  <si>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</si>
  <si>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</si>
  <si>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</si>
  <si>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</si>
  <si>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</si>
  <si>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</si>
  <si>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</si>
  <si>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</si>
  <si>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</si>
  <si>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</si>
  <si>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</si>
  <si>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</si>
  <si>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</si>
  <si>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</si>
  <si>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</si>
  <si>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</si>
  <si>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</si>
  <si>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</si>
  <si>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</si>
  <si>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</si>
  <si>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</si>
  <si>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</si>
  <si>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</si>
  <si>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</si>
  <si>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</si>
  <si>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</si>
  <si>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</si>
  <si>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</si>
  <si>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</si>
  <si>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</si>
  <si>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</si>
  <si>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</si>
  <si>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</si>
  <si>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</si>
  <si>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</si>
  <si>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</si>
  <si>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</si>
  <si>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</si>
  <si>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</si>
  <si>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</si>
  <si>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</si>
  <si>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</si>
  <si>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</si>
  <si>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</si>
  <si>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</si>
  <si>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</si>
  <si>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</si>
  <si>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</si>
  <si>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</si>
  <si>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</si>
  <si>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</si>
  <si>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</si>
  <si>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</si>
  <si>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</si>
  <si>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</si>
  <si>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</si>
  <si>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</si>
  <si>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</si>
  <si>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</si>
  <si>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</si>
  <si>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</si>
  <si>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</si>
  <si>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</si>
  <si>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</si>
  <si>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</si>
  <si>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</si>
  <si>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</si>
  <si>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</si>
  <si>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</si>
  <si>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</si>
  <si>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</si>
  <si>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</si>
  <si>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</si>
  <si>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</si>
  <si>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</si>
  <si>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</si>
  <si>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</si>
  <si>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</si>
  <si>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</si>
  <si>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</si>
  <si>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</si>
  <si>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</si>
  <si>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</si>
  <si>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</si>
  <si>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</si>
  <si>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</si>
  <si>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</si>
  <si>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</si>
  <si>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</si>
  <si>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</si>
  <si>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</si>
  <si>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</si>
  <si>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</si>
  <si>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</si>
  <si>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</si>
  <si>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</si>
  <si>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</si>
  <si>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</si>
  <si>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</si>
  <si>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</si>
  <si>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</si>
  <si>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</si>
  <si>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</si>
  <si>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</si>
  <si>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</si>
  <si>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</si>
  <si>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</si>
  <si>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</si>
  <si>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</si>
  <si>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</si>
  <si>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</si>
  <si>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</si>
  <si>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</si>
  <si>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</si>
  <si>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</si>
  <si>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</si>
  <si>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</si>
  <si>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</si>
  <si>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</si>
  <si>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</si>
  <si>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</si>
  <si>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</si>
  <si>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</si>
  <si>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</si>
  <si>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</si>
  <si>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</si>
  <si>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</si>
  <si>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</si>
  <si>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</si>
  <si>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</si>
  <si>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</si>
  <si>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</si>
  <si>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</si>
  <si>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</si>
  <si>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</si>
  <si>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</si>
  <si>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</si>
  <si>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</si>
  <si>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</si>
  <si>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</si>
  <si>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</si>
  <si>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</si>
  <si>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</si>
  <si>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</si>
  <si>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</si>
  <si>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</si>
  <si>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</si>
  <si>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</si>
  <si>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</si>
  <si>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</si>
  <si>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</si>
  <si>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</si>
  <si>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</si>
  <si>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</si>
  <si>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</si>
  <si>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</si>
  <si>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</si>
  <si>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</si>
  <si>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</si>
  <si>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</si>
  <si>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</si>
  <si>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</si>
  <si>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</si>
  <si>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</si>
  <si>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</si>
  <si>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</si>
  <si>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</si>
  <si>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</si>
  <si>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</si>
  <si>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</si>
  <si>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</si>
  <si>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</si>
  <si>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</si>
  <si>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</si>
  <si>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</si>
  <si>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</si>
  <si>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</si>
  <si>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</si>
  <si>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</si>
  <si>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</si>
  <si>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</si>
  <si>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</si>
  <si>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</si>
  <si>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</si>
  <si>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</si>
  <si>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</si>
  <si>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</si>
  <si>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</si>
  <si>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</si>
  <si>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</si>
  <si>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</si>
  <si>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</si>
  <si>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</si>
  <si>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</si>
  <si>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</si>
  <si>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</si>
  <si>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</si>
  <si>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</si>
  <si>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</si>
  <si>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</si>
  <si>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</si>
  <si>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</si>
  <si>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</si>
  <si>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</si>
  <si>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</si>
  <si>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</si>
  <si>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</si>
  <si>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</si>
  <si>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</si>
  <si>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</si>
  <si>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</si>
  <si>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</si>
  <si>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</si>
  <si>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</si>
  <si>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</si>
  <si>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</si>
  <si>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</si>
  <si>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</si>
  <si>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</si>
  <si>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</si>
  <si>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</si>
  <si>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</si>
  <si>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</si>
  <si>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</si>
  <si>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</si>
  <si>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</si>
  <si>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</si>
  <si>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</si>
  <si>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</si>
  <si>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</si>
  <si>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</si>
  <si>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</si>
  <si>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</si>
  <si>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</si>
  <si>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</si>
  <si>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</si>
  <si>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</si>
  <si>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</si>
  <si>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</si>
  <si>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</si>
  <si>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</si>
  <si>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</si>
  <si>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</si>
  <si>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</si>
  <si>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</si>
  <si>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</si>
  <si>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</si>
  <si>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</si>
  <si>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</si>
  <si>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</si>
  <si>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</si>
  <si>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</si>
  <si>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</si>
  <si>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</si>
  <si>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</si>
  <si>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</si>
  <si>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</si>
  <si>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</si>
  <si>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</si>
  <si>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</si>
  <si>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</si>
  <si>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</si>
  <si>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</si>
  <si>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</si>
  <si>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</si>
  <si>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</si>
  <si>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</si>
  <si>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</si>
  <si>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</si>
  <si>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</si>
  <si>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</si>
  <si>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</si>
  <si>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</si>
  <si>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</si>
  <si>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</si>
  <si>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</si>
  <si>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</si>
  <si>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</si>
  <si>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</si>
  <si>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</si>
  <si>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</si>
  <si>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</si>
  <si>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</si>
  <si>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</si>
  <si>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</si>
  <si>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</si>
  <si>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</si>
  <si>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</si>
  <si>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</si>
  <si>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</si>
  <si>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</si>
  <si>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</si>
  <si>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</si>
  <si>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</si>
  <si>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</si>
  <si>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</si>
  <si>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</si>
  <si>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</si>
  <si>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</si>
  <si>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</si>
  <si>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</si>
  <si>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</si>
  <si>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</si>
  <si>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</si>
  <si>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</si>
  <si>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</si>
  <si>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</si>
  <si>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</si>
  <si>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</si>
  <si>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</si>
  <si>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</si>
  <si>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</si>
  <si>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</si>
  <si>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</si>
  <si>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</si>
  <si>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</si>
  <si>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</si>
  <si>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</si>
  <si>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</si>
  <si>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</si>
  <si>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</si>
  <si>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</si>
  <si>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</si>
  <si>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</si>
  <si>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</si>
  <si>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</si>
  <si>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</si>
  <si>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</si>
  <si>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</si>
  <si>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</si>
  <si>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</si>
  <si>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</si>
  <si>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</si>
  <si>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</si>
  <si>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</si>
  <si>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</si>
  <si>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</si>
  <si>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</si>
  <si>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</si>
  <si>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</si>
  <si>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</si>
  <si>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</si>
  <si>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</si>
  <si>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</si>
  <si>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</si>
  <si>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</si>
  <si>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</si>
  <si>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</si>
  <si>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</si>
  <si>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</si>
  <si>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</si>
  <si>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</si>
  <si>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</si>
  <si>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</si>
  <si>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</si>
  <si>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</si>
  <si>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</si>
  <si>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</si>
  <si>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</si>
  <si>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</si>
  <si>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</si>
  <si>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</si>
  <si>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</si>
  <si>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</si>
  <si>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</si>
  <si>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</si>
  <si>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</si>
  <si>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</si>
  <si>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</si>
  <si>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</si>
  <si>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</si>
  <si>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</si>
  <si>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</si>
  <si>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</si>
  <si>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</si>
  <si>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</si>
  <si>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</si>
  <si>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</si>
  <si>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</si>
  <si>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</si>
  <si>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</si>
  <si>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</si>
  <si>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</si>
  <si>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</si>
  <si>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</si>
  <si>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</si>
  <si>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</si>
  <si>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</si>
  <si>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</si>
  <si>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</si>
  <si>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</si>
  <si>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</si>
  <si>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</si>
  <si>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</si>
  <si>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</si>
  <si>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</si>
  <si>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</si>
  <si>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</si>
  <si>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</si>
  <si>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</si>
  <si>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</si>
  <si>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</si>
  <si>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</si>
  <si>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</si>
  <si>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</si>
  <si>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</si>
  <si>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</si>
  <si>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</si>
  <si>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</si>
  <si>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</si>
  <si>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</si>
  <si>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</si>
  <si>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</si>
  <si>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</si>
  <si>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</si>
  <si>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</si>
  <si>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</si>
  <si>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</si>
  <si>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</si>
  <si>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</si>
  <si>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</si>
  <si>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</si>
  <si>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</si>
  <si>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</si>
  <si>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</si>
  <si>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</si>
  <si>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</si>
  <si>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</si>
  <si>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</si>
  <si>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</si>
  <si>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</si>
  <si>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</si>
  <si>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</si>
  <si>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</si>
  <si>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</si>
  <si>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</si>
  <si>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</si>
  <si>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</si>
  <si>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</si>
  <si>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</si>
  <si>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</si>
  <si>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</si>
  <si>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</si>
  <si>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</si>
  <si>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</si>
  <si>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</si>
  <si>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</si>
  <si>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</si>
  <si>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</si>
  <si>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</si>
  <si>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</si>
  <si>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</si>
  <si>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</si>
  <si>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</si>
  <si>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</si>
  <si>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</si>
  <si>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</si>
  <si>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</si>
  <si>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</si>
  <si>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</si>
  <si>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</si>
  <si>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</si>
  <si>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</si>
  <si>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</si>
  <si>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</si>
  <si>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</si>
  <si>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</si>
  <si>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</si>
  <si>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</si>
  <si>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</si>
  <si>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</si>
  <si>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</si>
  <si>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</si>
  <si>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</si>
  <si>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</si>
  <si>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</si>
  <si>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</si>
  <si>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</si>
  <si>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</si>
  <si>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</si>
  <si>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</si>
  <si>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</si>
  <si>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</si>
  <si>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</si>
  <si>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</si>
  <si>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</si>
  <si>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</si>
  <si>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</si>
  <si>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</si>
  <si>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</si>
  <si>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</si>
  <si>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</si>
  <si>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</si>
  <si>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</si>
  <si>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</si>
  <si>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</si>
  <si>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</si>
  <si>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</si>
  <si>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</si>
  <si>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</si>
  <si>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</si>
  <si>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</si>
  <si>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</si>
  <si>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</si>
  <si>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</si>
  <si>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</si>
  <si>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</si>
  <si>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</si>
  <si>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</si>
  <si>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</si>
  <si>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</si>
  <si>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</si>
  <si>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</si>
  <si>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</si>
  <si>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</si>
  <si>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</si>
  <si>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</si>
  <si>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</si>
  <si>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</si>
  <si>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</si>
  <si>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</si>
  <si>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</si>
  <si>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</si>
  <si>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</si>
  <si>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</si>
  <si>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</si>
  <si>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</si>
  <si>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</si>
  <si>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</si>
  <si>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</si>
  <si>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</si>
  <si>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</si>
  <si>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</si>
  <si>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</si>
  <si>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</si>
  <si>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</si>
  <si>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</si>
  <si>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</si>
  <si>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</si>
  <si>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</si>
  <si>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</si>
  <si>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</si>
  <si>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</si>
  <si>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</si>
  <si>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</si>
  <si>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</si>
  <si>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</si>
  <si>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</si>
  <si>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</si>
  <si>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</si>
  <si>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</si>
  <si>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</si>
  <si>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</si>
  <si>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</si>
  <si>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</si>
  <si>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</si>
  <si>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</si>
  <si>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</si>
  <si>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</si>
  <si>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</si>
  <si>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</si>
  <si>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</si>
  <si>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</si>
  <si>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</si>
  <si>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</si>
  <si>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</si>
  <si>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</si>
  <si>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</si>
  <si>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</si>
  <si>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</si>
  <si>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</si>
  <si>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</si>
  <si>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</si>
  <si>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</si>
  <si>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</si>
  <si>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</si>
  <si>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</si>
  <si>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</si>
  <si>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</si>
  <si>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</si>
  <si>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</si>
  <si>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</si>
  <si>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</si>
  <si>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</si>
  <si>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</si>
  <si>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</si>
  <si>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</si>
  <si>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</si>
  <si>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</si>
  <si>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</si>
  <si>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</si>
  <si>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</si>
  <si>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</si>
  <si>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</si>
  <si>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</si>
  <si>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</si>
  <si>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</si>
  <si>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</si>
  <si>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</si>
  <si>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</si>
  <si>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</si>
  <si>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</si>
  <si>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</si>
  <si>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</si>
  <si>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</si>
  <si>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</si>
  <si>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</si>
  <si>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</si>
  <si>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</si>
  <si>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</si>
  <si>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</si>
  <si>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</si>
  <si>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</si>
  <si>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</si>
  <si>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</si>
  <si>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</si>
  <si>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</si>
  <si>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</si>
  <si>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</si>
  <si>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</si>
  <si>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</si>
  <si>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</si>
  <si>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</si>
  <si>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</si>
  <si>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</si>
  <si>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</si>
  <si>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</si>
  <si>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</si>
  <si>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</si>
  <si>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</si>
  <si>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</si>
  <si>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</si>
  <si>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</si>
  <si>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</si>
  <si>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</si>
  <si>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</si>
  <si>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</si>
  <si>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</si>
  <si>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</si>
  <si>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</si>
  <si>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</si>
  <si>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</si>
  <si>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</si>
  <si>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</si>
  <si>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</si>
  <si>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</si>
  <si>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</si>
  <si>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</si>
  <si>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</si>
  <si>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</si>
  <si>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</si>
  <si>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</si>
  <si>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</si>
  <si>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</si>
  <si>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</si>
  <si>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</si>
  <si>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</si>
  <si>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</si>
  <si>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</si>
  <si>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</si>
  <si>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</si>
  <si>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</si>
  <si>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</si>
  <si>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</si>
  <si>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</si>
  <si>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</si>
  <si>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</si>
  <si>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</si>
  <si>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</si>
  <si>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</si>
  <si>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</si>
  <si>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</si>
  <si>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</si>
  <si>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</si>
  <si>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</si>
  <si>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</si>
  <si>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</si>
  <si>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</si>
  <si>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</si>
  <si>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</si>
  <si>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</si>
  <si>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</si>
  <si>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</si>
  <si>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</si>
  <si>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</si>
  <si>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</si>
  <si>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</si>
  <si>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</si>
  <si>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</si>
  <si>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</si>
  <si>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</si>
  <si>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</si>
  <si>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</si>
  <si>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</si>
  <si>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</si>
  <si>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</si>
  <si>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</si>
  <si>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</si>
  <si>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</si>
  <si>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</si>
  <si>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</si>
  <si>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</si>
  <si>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</si>
  <si>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</si>
  <si>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</si>
  <si>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</si>
  <si>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</si>
  <si>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</si>
  <si>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</si>
  <si>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</si>
  <si>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</si>
  <si>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</si>
  <si>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</si>
  <si>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</si>
  <si>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</si>
  <si>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</si>
  <si>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</si>
  <si>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</si>
  <si>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</si>
  <si>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</si>
  <si>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</si>
  <si>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</si>
  <si>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</si>
  <si>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</si>
  <si>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</si>
  <si>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</si>
  <si>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</si>
  <si>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</si>
  <si>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</si>
  <si>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</si>
  <si>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</si>
  <si>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</si>
  <si>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</si>
  <si>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</si>
  <si>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</si>
  <si>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</si>
  <si>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</si>
  <si>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</si>
  <si>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</si>
  <si>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</si>
  <si>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</si>
  <si>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</si>
  <si>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</si>
  <si>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</si>
  <si>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</si>
  <si>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</si>
  <si>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</si>
  <si>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</si>
  <si>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</si>
  <si>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</si>
  <si>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</si>
  <si>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</si>
  <si>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</si>
  <si>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</si>
  <si>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</si>
  <si>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</si>
  <si>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</si>
  <si>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</si>
  <si>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</si>
  <si>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</si>
  <si>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</si>
  <si>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</si>
  <si>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</si>
  <si>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</si>
  <si>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</si>
  <si>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</si>
  <si>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</si>
  <si>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</si>
  <si>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</si>
  <si>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</si>
  <si>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</si>
  <si>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</si>
  <si>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</si>
  <si>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</si>
  <si>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</si>
  <si>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</si>
  <si>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</si>
  <si>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</si>
  <si>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</si>
  <si>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</si>
  <si>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</si>
  <si>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</si>
  <si>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</si>
  <si>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</si>
  <si>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</si>
  <si>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</si>
  <si>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</si>
  <si>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</si>
  <si>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</si>
  <si>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</si>
  <si>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</si>
  <si>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</si>
  <si>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</si>
  <si>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</si>
  <si>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</si>
  <si>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</si>
  <si>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</si>
  <si>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</si>
  <si>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</si>
  <si>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</si>
  <si>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</si>
  <si>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</si>
  <si>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</si>
  <si>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</si>
  <si>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</si>
  <si>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</si>
  <si>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</si>
  <si>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</si>
  <si>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</si>
  <si>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</si>
  <si>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</si>
  <si>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</si>
  <si>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</si>
  <si>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</si>
  <si>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</si>
  <si>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</si>
  <si>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</si>
  <si>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</si>
  <si>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</si>
  <si>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</si>
  <si>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</si>
  <si>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</si>
  <si>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</si>
  <si>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</si>
  <si>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</si>
  <si>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</si>
  <si>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</si>
  <si>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</si>
  <si>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</si>
  <si>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</si>
  <si>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</si>
  <si>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</si>
  <si>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</si>
  <si>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</si>
  <si>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</si>
  <si>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</si>
  <si>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</si>
  <si>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</si>
  <si>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</si>
  <si>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</si>
  <si>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</si>
  <si>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</si>
  <si>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</si>
  <si>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</si>
  <si>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</si>
  <si>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</si>
  <si>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</si>
  <si>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</si>
  <si>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</si>
  <si>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</si>
  <si>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</si>
  <si>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</si>
  <si>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</si>
  <si>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</si>
  <si>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</si>
  <si>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</si>
  <si>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</si>
  <si>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</si>
  <si>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</si>
  <si>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</si>
  <si>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</si>
  <si>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</si>
  <si>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</si>
  <si>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</si>
  <si>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</si>
  <si>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</si>
  <si>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</si>
  <si>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</si>
  <si>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</si>
  <si>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</si>
  <si>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</si>
  <si>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</si>
  <si>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</si>
  <si>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</si>
  <si>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</si>
  <si>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</si>
  <si>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</si>
  <si>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</si>
  <si>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</si>
  <si>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</si>
  <si>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</si>
  <si>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</si>
  <si>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</si>
  <si>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</si>
  <si>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</si>
  <si>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</si>
  <si>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</si>
  <si>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</si>
  <si>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</si>
  <si>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</si>
  <si>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</si>
  <si>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</si>
  <si>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</si>
  <si>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</si>
  <si>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</si>
  <si>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</si>
  <si>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</si>
  <si>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</si>
  <si>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</si>
  <si>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</si>
  <si>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</si>
  <si>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</si>
  <si>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</si>
  <si>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</si>
  <si>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</si>
  <si>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</si>
  <si>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</si>
  <si>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</si>
  <si>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</si>
  <si>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</si>
  <si>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</si>
  <si>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</si>
  <si>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</si>
  <si>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</si>
  <si>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</si>
  <si>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</si>
  <si>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</si>
  <si>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</si>
  <si>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</si>
  <si>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</si>
  <si>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</si>
  <si>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</si>
  <si>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</si>
  <si>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</si>
  <si>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</si>
  <si>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</si>
  <si>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</si>
  <si>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</si>
  <si>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</si>
  <si>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</si>
  <si>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</si>
  <si>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</si>
  <si>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</si>
  <si>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</si>
  <si>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</si>
  <si>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</si>
  <si>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</si>
  <si>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</si>
  <si>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</si>
  <si>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</si>
  <si>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</si>
  <si>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</si>
  <si>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</si>
  <si>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</si>
  <si>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</si>
  <si>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</si>
  <si>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</si>
  <si>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</si>
  <si>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</si>
  <si>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</si>
  <si>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</si>
  <si>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</si>
  <si>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</si>
  <si>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</si>
  <si>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</si>
  <si>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</si>
  <si>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</si>
  <si>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</si>
  <si>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</si>
  <si>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</si>
  <si>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</si>
  <si>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</si>
  <si>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</si>
  <si>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</si>
  <si>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</si>
  <si>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</si>
  <si>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</si>
  <si>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</si>
  <si>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</si>
  <si>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</si>
  <si>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</si>
  <si>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</si>
  <si>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</si>
  <si>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</si>
  <si>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</si>
  <si>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</si>
  <si>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</si>
  <si>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</si>
  <si>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</si>
  <si>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</si>
  <si>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</si>
  <si>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</si>
  <si>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</si>
  <si>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</si>
  <si>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</si>
  <si>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</si>
  <si>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</si>
  <si>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</si>
  <si>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</si>
  <si>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</si>
  <si>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</si>
  <si>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</si>
  <si>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</si>
  <si>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</si>
  <si>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</si>
  <si>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</si>
  <si>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</si>
  <si>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</si>
  <si>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</si>
  <si>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</si>
  <si>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</si>
  <si>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</si>
  <si>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</si>
  <si>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</si>
  <si>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</si>
  <si>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</si>
  <si>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</si>
  <si>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</si>
  <si>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</si>
  <si>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</si>
  <si>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</si>
  <si>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</si>
  <si>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</si>
  <si>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</si>
  <si>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</si>
  <si>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</si>
  <si>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</si>
  <si>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</si>
  <si>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</si>
  <si>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</si>
  <si>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</si>
  <si>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</si>
  <si>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</si>
  <si>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</si>
  <si>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</si>
  <si>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</si>
  <si>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</si>
  <si>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</si>
  <si>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</si>
  <si>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</si>
  <si>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</si>
  <si>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</si>
  <si>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</si>
  <si>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</si>
  <si>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</si>
  <si>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</si>
  <si>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</si>
  <si>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</si>
  <si>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</si>
  <si>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</si>
  <si>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</si>
  <si>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</si>
  <si>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</si>
  <si>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</si>
  <si>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</si>
  <si>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</si>
  <si>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</si>
  <si>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</si>
  <si>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</si>
  <si>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</si>
  <si>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</si>
  <si>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</si>
  <si>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</si>
  <si>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</si>
  <si>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</si>
  <si>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</si>
  <si>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</si>
  <si>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</si>
  <si>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</si>
  <si>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</si>
  <si>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</si>
  <si>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</si>
  <si>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</si>
  <si>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</si>
  <si>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</si>
  <si>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</si>
  <si>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</si>
  <si>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</si>
  <si>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</si>
  <si>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</si>
  <si>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</si>
  <si>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</si>
  <si>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</si>
  <si>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</si>
  <si>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</si>
  <si>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</si>
  <si>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</si>
  <si>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</si>
  <si>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</si>
  <si>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</si>
  <si>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</si>
  <si>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</si>
  <si>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</si>
  <si>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</si>
  <si>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</si>
  <si>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</si>
  <si>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</si>
  <si>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</si>
  <si>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</si>
  <si>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</si>
  <si>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</si>
  <si>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</si>
  <si>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</si>
  <si>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</si>
  <si>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</si>
  <si>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</si>
  <si>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</si>
  <si>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</si>
  <si>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</si>
  <si>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</si>
  <si>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</si>
  <si>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</si>
  <si>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</si>
  <si>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</si>
  <si>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</si>
  <si>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</si>
  <si>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</si>
  <si>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</si>
  <si>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</si>
  <si>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</si>
  <si>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</si>
  <si>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</si>
  <si>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</si>
  <si>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</si>
  <si>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</si>
  <si>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</si>
  <si>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</si>
  <si>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</si>
  <si>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</si>
  <si>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</si>
  <si>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</si>
  <si>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</si>
  <si>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</si>
  <si>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</si>
  <si>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</si>
  <si>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</si>
  <si>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</si>
  <si>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</si>
  <si>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</si>
  <si>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</si>
  <si>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</si>
  <si>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</si>
  <si>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</si>
  <si>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</si>
  <si>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</si>
  <si>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</si>
  <si>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</si>
  <si>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</si>
  <si>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</si>
  <si>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</si>
  <si>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</si>
  <si>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</si>
  <si>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</si>
  <si>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</si>
  <si>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</si>
  <si>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</si>
  <si>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</si>
  <si>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</si>
  <si>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</si>
  <si>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</si>
  <si>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</si>
  <si>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</si>
  <si>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</si>
  <si>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</si>
  <si>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</si>
  <si>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</si>
  <si>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</si>
  <si>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</si>
  <si>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</si>
  <si>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</si>
  <si>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</si>
  <si>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</si>
  <si>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</si>
  <si>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</si>
  <si>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</si>
  <si>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</si>
  <si>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</si>
  <si>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</si>
  <si>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</si>
  <si>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</si>
  <si>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</si>
  <si>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</si>
  <si>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</si>
  <si>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</si>
  <si>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</si>
  <si>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</si>
  <si>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</si>
  <si>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</si>
  <si>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</si>
  <si>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</si>
  <si>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</si>
  <si>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</si>
  <si>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</si>
  <si>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</si>
  <si>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</si>
  <si>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</si>
  <si>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</si>
  <si>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</si>
  <si>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</si>
  <si>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</si>
  <si>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</si>
  <si>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</si>
  <si>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</si>
  <si>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</si>
  <si>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</si>
  <si>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</si>
  <si>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</si>
  <si>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</si>
  <si>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</si>
  <si>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</si>
  <si>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</si>
  <si>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</si>
  <si>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</si>
  <si>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</si>
  <si>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</si>
  <si>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</si>
  <si>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</si>
  <si>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</si>
  <si>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</si>
  <si>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</si>
  <si>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</si>
  <si>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</si>
  <si>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</si>
  <si>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</si>
  <si>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</si>
  <si>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</si>
  <si>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</si>
  <si>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</si>
  <si>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</si>
  <si>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</si>
  <si>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</si>
  <si>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</si>
  <si>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</si>
  <si>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</si>
  <si>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</si>
  <si>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</si>
  <si>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</si>
  <si>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</si>
  <si>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</si>
  <si>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</si>
  <si>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</si>
  <si>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</si>
  <si>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</si>
  <si>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</si>
  <si>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</si>
  <si>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</si>
  <si>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</si>
  <si>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</si>
  <si>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</si>
  <si>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</si>
  <si>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</si>
  <si>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</si>
  <si>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</si>
  <si>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</si>
  <si>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</si>
  <si>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</si>
  <si>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</si>
  <si>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</si>
  <si>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</si>
  <si>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</si>
  <si>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</si>
  <si>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</si>
  <si>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</si>
  <si>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</si>
  <si>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</si>
  <si>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</si>
  <si>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</si>
  <si>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</si>
  <si>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</si>
  <si>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</si>
  <si>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</si>
  <si>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</si>
  <si>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</si>
  <si>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</si>
  <si>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</si>
  <si>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</si>
  <si>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</si>
  <si>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</si>
  <si>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</si>
  <si>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</si>
  <si>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</si>
  <si>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</si>
  <si>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</si>
  <si>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</si>
  <si>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</si>
  <si>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</si>
  <si>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</si>
  <si>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</si>
  <si>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</si>
  <si>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</si>
  <si>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</si>
  <si>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</si>
  <si>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</si>
  <si>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</si>
  <si>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</si>
  <si>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</si>
  <si>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</si>
  <si>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</si>
  <si>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</si>
  <si>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</si>
  <si>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</si>
  <si>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</si>
  <si>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</si>
  <si>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</si>
  <si>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</si>
  <si>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</si>
  <si>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</si>
  <si>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</si>
  <si>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</si>
  <si>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</si>
  <si>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</si>
  <si>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</si>
  <si>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</si>
  <si>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</si>
  <si>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</si>
  <si>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</si>
  <si>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</si>
  <si>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</si>
  <si>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</si>
  <si>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</si>
  <si>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</si>
  <si>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</si>
  <si>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</si>
  <si>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</si>
  <si>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</si>
  <si>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</si>
  <si>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</si>
  <si>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</si>
  <si>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</si>
  <si>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</si>
  <si>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</si>
  <si>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</si>
  <si>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</si>
  <si>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</si>
  <si>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</si>
  <si>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</si>
  <si>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</si>
  <si>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</si>
  <si>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</si>
  <si>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</si>
  <si>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</si>
  <si>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</si>
  <si>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</si>
  <si>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</si>
  <si>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</si>
  <si>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</si>
  <si>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</si>
  <si>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</si>
  <si>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</si>
  <si>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</si>
  <si>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</si>
  <si>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</si>
  <si>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</si>
  <si>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</si>
  <si>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</si>
  <si>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</si>
  <si>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</si>
  <si>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</si>
  <si>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</si>
  <si>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</si>
  <si>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</si>
  <si>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</si>
  <si>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</si>
  <si>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</si>
  <si>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</si>
  <si>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</si>
  <si>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</si>
  <si>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</si>
  <si>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</si>
  <si>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</si>
  <si>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</si>
  <si>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</si>
  <si>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</si>
  <si>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</si>
  <si>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</si>
  <si>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</si>
  <si>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</si>
  <si>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</si>
  <si>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</si>
  <si>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</si>
  <si>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</si>
  <si>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</si>
  <si>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</si>
  <si>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</si>
  <si>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</si>
  <si>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</si>
  <si>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</si>
  <si>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</si>
  <si>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</si>
  <si>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</si>
  <si>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</si>
  <si>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</si>
  <si>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</si>
  <si>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</si>
  <si>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</si>
  <si>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</si>
  <si>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</si>
  <si>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</si>
  <si>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</si>
  <si>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</si>
  <si>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</si>
  <si>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</si>
  <si>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</si>
  <si>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</si>
  <si>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</si>
  <si>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</si>
  <si>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</si>
  <si>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</si>
  <si>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</si>
  <si>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</si>
  <si>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</si>
  <si>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</si>
  <si>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</si>
  <si>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</si>
  <si>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</si>
  <si>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</si>
  <si>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</si>
  <si>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</si>
  <si>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</si>
  <si>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</si>
  <si>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</si>
  <si>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</si>
  <si>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</si>
  <si>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</si>
  <si>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</si>
  <si>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</si>
  <si>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</si>
  <si>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</si>
  <si>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</si>
  <si>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</si>
  <si>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</si>
  <si>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</si>
  <si>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</si>
  <si>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</si>
  <si>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</si>
  <si>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</si>
  <si>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</si>
  <si>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</si>
  <si>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</si>
  <si>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</si>
  <si>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</si>
  <si>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</si>
  <si>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</si>
  <si>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</si>
  <si>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</si>
  <si>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</si>
  <si>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</si>
  <si>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</si>
  <si>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</si>
  <si>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</si>
  <si>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</si>
  <si>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</si>
  <si>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</si>
  <si>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</si>
  <si>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</si>
  <si>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</si>
  <si>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</si>
  <si>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</si>
  <si>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</si>
  <si>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</si>
  <si>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</si>
  <si>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</si>
  <si>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</si>
  <si>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</si>
  <si>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</si>
  <si>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</si>
  <si>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</si>
  <si>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</si>
  <si>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</si>
  <si>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</si>
  <si>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</si>
  <si>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</si>
  <si>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</si>
  <si>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</si>
  <si>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</si>
  <si>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</si>
  <si>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</si>
  <si>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</si>
  <si>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</si>
  <si>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</si>
  <si>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</si>
  <si>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</si>
  <si>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</si>
  <si>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</si>
  <si>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</si>
  <si>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</si>
  <si>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</si>
  <si>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</si>
  <si>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</si>
  <si>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</si>
  <si>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</si>
  <si>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</si>
  <si>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</si>
  <si>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</si>
  <si>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</si>
  <si>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</si>
  <si>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</si>
  <si>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</si>
  <si>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</si>
  <si>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</si>
  <si>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</si>
  <si>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</si>
  <si>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</si>
  <si>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</si>
  <si>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</si>
  <si>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</si>
  <si>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</si>
  <si>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</si>
  <si>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</si>
  <si>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</si>
  <si>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</si>
  <si>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</si>
  <si>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</si>
  <si>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</si>
  <si>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</si>
  <si>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</si>
  <si>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</si>
  <si>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</si>
  <si>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</si>
  <si>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</si>
  <si>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</si>
  <si>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</si>
  <si>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</si>
  <si>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</si>
  <si>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</si>
  <si>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</si>
  <si>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</si>
  <si>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</si>
  <si>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</si>
  <si>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</si>
  <si>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</si>
  <si>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</si>
  <si>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</si>
  <si>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</si>
  <si>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</si>
  <si>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</si>
  <si>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</si>
  <si>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</si>
  <si>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</si>
  <si>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</si>
  <si>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</si>
  <si>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</si>
  <si>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</si>
  <si>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</si>
  <si>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</si>
  <si>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</si>
  <si>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</si>
  <si>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</si>
  <si>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</si>
  <si>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</si>
  <si>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</si>
  <si>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</si>
  <si>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</si>
  <si>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</si>
  <si>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</si>
  <si>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</si>
  <si>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</si>
  <si>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</si>
  <si>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</si>
  <si>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</si>
  <si>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</si>
  <si>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</si>
  <si>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</si>
  <si>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</si>
  <si>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</si>
  <si>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</si>
  <si>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</si>
  <si>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</si>
  <si>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</si>
  <si>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</si>
  <si>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</si>
  <si>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</si>
  <si>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</si>
  <si>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</si>
  <si>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</si>
  <si>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</si>
  <si>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</si>
  <si>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</si>
  <si>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</si>
  <si>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</si>
  <si>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</si>
  <si>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</si>
  <si>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</si>
  <si>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</si>
  <si>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</si>
  <si>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</si>
  <si>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</si>
  <si>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</si>
  <si>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</si>
  <si>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</si>
  <si>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</si>
  <si>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</si>
  <si>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</si>
  <si>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</si>
  <si>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</si>
  <si>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</si>
  <si>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</si>
  <si>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</si>
  <si>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</si>
  <si>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</si>
  <si>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</si>
  <si>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</si>
  <si>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</si>
  <si>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</si>
  <si>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</si>
  <si>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</si>
  <si>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</si>
  <si>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</si>
  <si>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</si>
  <si>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</si>
  <si>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</si>
  <si>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</si>
  <si>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</si>
  <si>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</si>
  <si>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</si>
  <si>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</si>
  <si>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</si>
  <si>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</si>
  <si>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</si>
  <si>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</si>
  <si>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</si>
  <si>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</si>
  <si>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</si>
  <si>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</si>
  <si>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</si>
  <si>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</si>
  <si>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</si>
  <si>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</si>
  <si>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</si>
  <si>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</si>
  <si>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</si>
  <si>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</si>
  <si>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</si>
  <si>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</si>
  <si>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</si>
  <si>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</si>
  <si>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</si>
  <si>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</si>
  <si>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</si>
  <si>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</si>
  <si>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</si>
  <si>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</si>
  <si>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</si>
  <si>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</si>
  <si>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</si>
  <si>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</si>
  <si>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</si>
  <si>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</si>
  <si>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</si>
  <si>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</si>
  <si>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</si>
  <si>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</si>
  <si>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</si>
  <si>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</si>
  <si>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</si>
  <si>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</si>
  <si>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</si>
  <si>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</si>
  <si>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</si>
  <si>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</si>
  <si>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</si>
  <si>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</si>
  <si>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</si>
  <si>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</si>
  <si>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</si>
  <si>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</si>
  <si>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</si>
  <si>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</si>
  <si>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</si>
  <si>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</si>
  <si>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</si>
  <si>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</si>
  <si>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</si>
  <si>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</si>
  <si>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</si>
  <si>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</si>
  <si>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</si>
  <si>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</si>
  <si>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</si>
  <si>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</si>
  <si>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</si>
  <si>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</si>
  <si>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</si>
  <si>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</si>
  <si>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</si>
  <si>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</si>
  <si>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</si>
  <si>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</si>
  <si>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</si>
  <si>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</si>
  <si>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</si>
  <si>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</si>
  <si>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</si>
  <si>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</si>
  <si>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</si>
  <si>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</si>
  <si>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</si>
  <si>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</si>
  <si>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</si>
  <si>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</si>
  <si>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</si>
  <si>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</si>
  <si>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</si>
  <si>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</si>
  <si>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</si>
  <si>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</si>
  <si>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</si>
  <si>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</si>
  <si>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</si>
  <si>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</si>
  <si>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</si>
  <si>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</si>
  <si>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</si>
  <si>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</si>
  <si>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</si>
  <si>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</si>
  <si>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</si>
  <si>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</si>
  <si>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</si>
  <si>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</si>
  <si>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</si>
  <si>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</si>
  <si>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</si>
  <si>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</si>
  <si>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</si>
  <si>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</si>
  <si>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</si>
  <si>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</si>
  <si>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</si>
  <si>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</si>
  <si>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</si>
  <si>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</si>
  <si>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</si>
  <si>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</si>
  <si>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</si>
  <si>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</si>
  <si>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</si>
  <si>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</si>
  <si>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</si>
  <si>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</si>
  <si>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</si>
  <si>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</si>
  <si>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</si>
  <si>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</si>
  <si>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</si>
  <si>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</si>
  <si>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</si>
  <si>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</si>
  <si>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</si>
  <si>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</si>
  <si>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</si>
  <si>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</si>
  <si>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</si>
  <si>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</si>
  <si>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</si>
  <si>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</si>
  <si>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</si>
  <si>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</si>
  <si>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</si>
  <si>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</si>
  <si>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</si>
  <si>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</si>
  <si>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</si>
  <si>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</si>
  <si>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</si>
  <si>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</si>
  <si>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</si>
  <si>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</si>
  <si>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</si>
  <si>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</si>
  <si>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</si>
  <si>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</si>
  <si>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</si>
  <si>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</si>
  <si>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</si>
  <si>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</si>
  <si>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</si>
  <si>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</si>
  <si>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</si>
  <si>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</si>
  <si>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</si>
  <si>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</si>
  <si>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</si>
  <si>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</si>
  <si>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</si>
  <si>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</si>
  <si>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</si>
  <si>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</si>
  <si>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</si>
  <si>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</si>
  <si>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</si>
  <si>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</si>
  <si>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</si>
  <si>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</si>
  <si>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</si>
  <si>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</si>
  <si>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</si>
  <si>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</si>
  <si>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</si>
  <si>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</si>
  <si>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</si>
  <si>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</si>
  <si>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</si>
  <si>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</si>
  <si>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</si>
  <si>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</si>
  <si>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</si>
  <si>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</si>
  <si>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</si>
  <si>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</si>
  <si>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</si>
  <si>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</si>
  <si>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</si>
  <si>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</si>
  <si>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</si>
  <si>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</si>
  <si>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</si>
  <si>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</si>
  <si>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</si>
  <si>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</si>
  <si>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</si>
  <si>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</si>
  <si>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</si>
  <si>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</si>
  <si>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</si>
  <si>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</si>
  <si>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</si>
  <si>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</si>
  <si>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</si>
  <si>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</si>
  <si>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</si>
  <si>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</si>
  <si>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</si>
  <si>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</si>
  <si>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</si>
  <si>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</si>
  <si>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</si>
  <si>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</si>
  <si>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</si>
  <si>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</si>
  <si>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</si>
  <si>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</si>
  <si>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</si>
  <si>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</si>
  <si>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</si>
  <si>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</si>
  <si>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</si>
  <si>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</si>
  <si>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</si>
  <si>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</si>
  <si>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</si>
  <si>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</si>
  <si>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</si>
  <si>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</si>
  <si>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</si>
  <si>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</si>
  <si>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</si>
  <si>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</si>
  <si>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</si>
  <si>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</si>
  <si>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</si>
  <si>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</si>
  <si>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</si>
  <si>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</si>
  <si>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</si>
  <si>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</si>
  <si>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</si>
  <si>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</si>
  <si>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</si>
  <si>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</si>
  <si>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</si>
  <si>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</si>
  <si>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</si>
  <si>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</si>
  <si>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</si>
  <si>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</si>
  <si>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</si>
  <si>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</si>
  <si>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</si>
  <si>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</si>
  <si>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</si>
  <si>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</si>
  <si>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</si>
  <si>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</si>
  <si>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</si>
  <si>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</si>
  <si>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</si>
  <si>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</si>
  <si>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</si>
  <si>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</si>
  <si>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</si>
  <si>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</si>
  <si>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</si>
  <si>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</si>
  <si>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</si>
  <si>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</si>
  <si>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</si>
  <si>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</si>
  <si>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</si>
  <si>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</si>
  <si>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</si>
  <si>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</si>
  <si>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</si>
  <si>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</si>
  <si>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</si>
  <si>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</si>
  <si>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</si>
  <si>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</si>
  <si>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</si>
  <si>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</si>
  <si>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</si>
  <si>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</si>
  <si>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</si>
  <si>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</si>
  <si>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</si>
  <si>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</si>
  <si>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</si>
  <si>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</si>
  <si>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</si>
  <si>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</si>
  <si>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</si>
  <si>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</si>
  <si>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</si>
  <si>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</si>
  <si>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</si>
  <si>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</si>
  <si>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</si>
  <si>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</si>
  <si>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</si>
  <si>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</si>
  <si>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</si>
  <si>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</si>
  <si>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</si>
  <si>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</si>
  <si>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</si>
  <si>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</si>
  <si>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</si>
  <si>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</si>
  <si>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</si>
  <si>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</si>
  <si>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</si>
  <si>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</si>
  <si>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</si>
  <si>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</si>
  <si>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</si>
  <si>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</si>
  <si>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</si>
  <si>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</si>
  <si>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</si>
  <si>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</si>
  <si>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</si>
  <si>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</si>
  <si>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</si>
  <si>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</si>
  <si>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</si>
  <si>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</si>
  <si>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</si>
  <si>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</si>
  <si>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</si>
  <si>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</si>
  <si>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</si>
  <si>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</si>
  <si>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</si>
  <si>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</si>
  <si>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</si>
  <si>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</si>
  <si>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</si>
  <si>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</si>
  <si>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</si>
  <si>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</si>
  <si>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</si>
  <si>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</si>
  <si>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</si>
  <si>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</si>
  <si>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</si>
  <si>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</si>
  <si>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</si>
  <si>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</si>
  <si>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</si>
  <si>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</si>
  <si>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</si>
  <si>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</si>
  <si>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</si>
  <si>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</si>
  <si>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</si>
  <si>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</si>
  <si>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</si>
  <si>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</si>
  <si>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</si>
  <si>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</si>
  <si>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</si>
  <si>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</si>
  <si>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</si>
  <si>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</si>
  <si>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</si>
  <si>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</si>
  <si>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</si>
  <si>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</si>
  <si>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</si>
  <si>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</si>
  <si>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</si>
  <si>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</si>
  <si>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</si>
  <si>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</si>
  <si>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</si>
  <si>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</si>
  <si>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</si>
  <si>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</si>
  <si>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</si>
  <si>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</si>
  <si>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</si>
  <si>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</si>
  <si>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</si>
  <si>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</si>
  <si>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</si>
  <si>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</si>
  <si>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</si>
  <si>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</si>
  <si>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</si>
  <si>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</si>
  <si>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</si>
  <si>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</si>
  <si>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</si>
  <si>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</si>
  <si>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</si>
  <si>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</si>
  <si>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</si>
  <si>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</si>
  <si>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</si>
  <si>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</si>
  <si>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</si>
  <si>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</si>
  <si>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</si>
  <si>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</si>
  <si>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</si>
  <si>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</si>
  <si>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</si>
  <si>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</si>
  <si>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</si>
  <si>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</si>
  <si>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</si>
  <si>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</si>
  <si>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</si>
  <si>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</si>
  <si>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</si>
  <si>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</si>
  <si>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</si>
  <si>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</si>
  <si>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</si>
  <si>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</si>
  <si>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</si>
  <si>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</si>
  <si>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</si>
  <si>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</si>
  <si>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</si>
  <si>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</si>
  <si>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</si>
  <si>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</si>
  <si>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</si>
  <si>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</si>
  <si>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</si>
  <si>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</si>
  <si>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</si>
  <si>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</si>
  <si>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</si>
  <si>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</si>
  <si>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</si>
  <si>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</si>
  <si>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</si>
  <si>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</si>
  <si>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</si>
  <si>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</si>
  <si>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</si>
  <si>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</si>
  <si>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</si>
  <si>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</si>
  <si>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</si>
  <si>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</si>
  <si>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</si>
  <si>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</si>
  <si>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</si>
  <si>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</si>
  <si>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</si>
  <si>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</si>
  <si>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</si>
  <si>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</si>
  <si>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</si>
  <si>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</si>
  <si>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</si>
  <si>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</si>
  <si>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</si>
  <si>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</si>
  <si>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</si>
  <si>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</si>
  <si>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</si>
  <si>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</si>
  <si>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</si>
  <si>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</si>
  <si>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</si>
  <si>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</si>
  <si>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</si>
  <si>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</si>
  <si>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</si>
  <si>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</si>
  <si>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</si>
  <si>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</si>
  <si>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</si>
  <si>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</si>
  <si>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</si>
  <si>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</si>
  <si>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</si>
  <si>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</si>
  <si>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</si>
  <si>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</si>
  <si>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</si>
  <si>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</si>
  <si>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</si>
  <si>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</si>
  <si>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</si>
  <si>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</si>
  <si>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</si>
  <si>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</si>
  <si>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</si>
  <si>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</si>
  <si>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</si>
  <si>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</si>
  <si>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</si>
  <si>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</si>
  <si>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</si>
  <si>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</si>
  <si>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</si>
  <si>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</si>
  <si>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</si>
  <si>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</si>
  <si>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</si>
  <si>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</si>
  <si>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</si>
  <si>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</si>
  <si>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</si>
  <si>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</si>
  <si>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</si>
  <si>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</si>
  <si>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</si>
  <si>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</si>
  <si>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</si>
  <si>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</si>
  <si>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</si>
  <si>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</si>
  <si>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</si>
  <si>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</si>
  <si>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</si>
  <si>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</si>
  <si>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</si>
  <si>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</si>
  <si>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</si>
  <si>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</si>
  <si>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</si>
  <si>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</si>
  <si>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</si>
  <si>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</si>
  <si>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</si>
  <si>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</si>
  <si>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</si>
  <si>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</si>
  <si>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</si>
  <si>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</si>
  <si>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</si>
  <si>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</si>
  <si>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</si>
  <si>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</si>
  <si>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</si>
  <si>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</si>
  <si>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</si>
  <si>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</si>
  <si>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</si>
  <si>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</si>
  <si>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</si>
  <si>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</si>
  <si>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</si>
  <si>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</si>
  <si>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</si>
  <si>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</si>
  <si>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</si>
  <si>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</si>
  <si>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</si>
  <si>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</si>
  <si>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</si>
  <si>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</si>
  <si>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</si>
  <si>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</si>
  <si>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</si>
  <si>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</si>
  <si>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</si>
  <si>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</si>
  <si>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</si>
  <si>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</si>
  <si>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</si>
  <si>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</si>
  <si>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</si>
  <si>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</si>
  <si>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</si>
  <si>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</si>
  <si>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</si>
  <si>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</si>
  <si>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</si>
  <si>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</si>
  <si>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</si>
  <si>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</si>
  <si>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</si>
  <si>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</si>
  <si>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</si>
  <si>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</si>
  <si>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</si>
  <si>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</si>
  <si>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</si>
  <si>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</si>
  <si>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</si>
  <si>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</si>
  <si>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</si>
  <si>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</si>
  <si>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</si>
  <si>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</si>
  <si>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</si>
  <si>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</si>
  <si>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</si>
  <si>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</si>
  <si>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</si>
  <si>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</si>
  <si>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</si>
  <si>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</si>
  <si>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</si>
  <si>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</si>
  <si>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</si>
  <si>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</si>
  <si>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</si>
  <si>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</si>
  <si>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</si>
  <si>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</si>
  <si>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</si>
  <si>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</si>
  <si>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</si>
  <si>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</si>
  <si>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</si>
  <si>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</si>
  <si>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</si>
  <si>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</si>
  <si>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</si>
  <si>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</si>
  <si>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</si>
  <si>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</si>
  <si>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</si>
  <si>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</si>
  <si>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</si>
  <si>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</si>
  <si>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</si>
  <si>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</si>
  <si>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</si>
  <si>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</si>
  <si>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</si>
  <si>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</si>
  <si>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</si>
  <si>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</si>
  <si>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</si>
  <si>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</si>
  <si>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</si>
  <si>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</si>
  <si>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</si>
  <si>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</si>
  <si>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</si>
  <si>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</si>
  <si>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</si>
  <si>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</si>
  <si>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</si>
  <si>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</si>
  <si>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</si>
  <si>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</si>
  <si>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</si>
  <si>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</si>
  <si>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</si>
  <si>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</si>
  <si>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</si>
  <si>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</si>
  <si>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</si>
  <si>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</si>
  <si>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</si>
  <si>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</si>
  <si>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</si>
  <si>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</si>
  <si>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</si>
  <si>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</si>
  <si>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</si>
  <si>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</si>
  <si>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</si>
  <si>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</si>
  <si>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</si>
  <si>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</si>
  <si>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</si>
  <si>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</si>
  <si>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</si>
  <si>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</si>
  <si>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</si>
  <si>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</si>
  <si>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</si>
  <si>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</si>
  <si>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</si>
  <si>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</si>
  <si>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</si>
  <si>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</si>
  <si>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</si>
  <si>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</si>
  <si>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</si>
  <si>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</si>
  <si>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</si>
  <si>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</si>
  <si>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</si>
  <si>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</si>
  <si>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</si>
  <si>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</si>
  <si>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</si>
  <si>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</si>
  <si>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</si>
  <si>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</si>
  <si>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</si>
  <si>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</si>
  <si>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</si>
  <si>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</si>
  <si>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</si>
  <si>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</si>
  <si>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</si>
  <si>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</si>
  <si>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</si>
  <si>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</si>
  <si>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</si>
  <si>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</si>
  <si>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</si>
  <si>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</si>
  <si>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</si>
  <si>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</si>
  <si>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</si>
  <si>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</si>
  <si>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</si>
  <si>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</si>
  <si>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</si>
  <si>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</si>
  <si>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</si>
  <si>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</si>
  <si>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</si>
  <si>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</si>
  <si>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</si>
  <si>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</si>
  <si>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</si>
  <si>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</si>
  <si>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</si>
  <si>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</si>
  <si>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</si>
  <si>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</si>
  <si>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</si>
  <si>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</si>
  <si>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</si>
  <si>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</si>
  <si>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</si>
  <si>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</si>
  <si>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</si>
  <si>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</si>
  <si>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</si>
  <si>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</si>
  <si>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</si>
  <si>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</si>
  <si>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</si>
  <si>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</si>
  <si>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</si>
  <si>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</si>
  <si>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</si>
  <si>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</si>
  <si>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</si>
  <si>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</si>
  <si>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</si>
  <si>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</si>
  <si>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</si>
  <si>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</si>
  <si>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</si>
  <si>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</si>
  <si>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</si>
  <si>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</si>
  <si>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</si>
  <si>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</si>
  <si>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</si>
  <si>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</si>
  <si>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</si>
  <si>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</si>
  <si>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</si>
  <si>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</si>
  <si>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</si>
  <si>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</si>
  <si>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</si>
  <si>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</si>
  <si>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</si>
  <si>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</si>
  <si>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</si>
  <si>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</si>
  <si>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</si>
  <si>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</si>
  <si>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</si>
  <si>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</si>
  <si>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</si>
  <si>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</si>
  <si>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</si>
  <si>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</si>
  <si>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</si>
  <si>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</si>
  <si>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</si>
  <si>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</si>
  <si>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</si>
  <si>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</si>
  <si>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</si>
  <si>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</si>
  <si>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</si>
  <si>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</si>
  <si>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</si>
  <si>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</si>
  <si>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</si>
  <si>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</si>
  <si>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</si>
  <si>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</si>
  <si>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</si>
  <si>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</si>
  <si>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</si>
  <si>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</si>
  <si>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</si>
  <si>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</si>
  <si>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</si>
  <si>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</si>
  <si>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</si>
  <si>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</si>
  <si>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</si>
  <si>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</si>
  <si>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</si>
  <si>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</si>
  <si>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</si>
  <si>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</si>
  <si>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</si>
  <si>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</si>
  <si>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</si>
  <si>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</si>
  <si>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</si>
  <si>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</si>
  <si>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</si>
  <si>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</si>
  <si>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</si>
  <si>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</si>
  <si>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</si>
  <si>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</si>
  <si>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</si>
  <si>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</si>
  <si>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</si>
  <si>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</si>
  <si>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</si>
  <si>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</si>
  <si>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</si>
  <si>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</si>
  <si>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</si>
  <si>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</si>
  <si>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</si>
  <si>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</si>
  <si>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</si>
  <si>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</si>
  <si>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</si>
  <si>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</si>
  <si>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</si>
  <si>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</si>
  <si>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</si>
  <si>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</si>
  <si>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</si>
  <si>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</si>
  <si>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</si>
  <si>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</si>
  <si>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</si>
  <si>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</si>
  <si>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</si>
  <si>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</si>
  <si>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</si>
  <si>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</si>
  <si>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</si>
  <si>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</si>
  <si>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</si>
  <si>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</si>
  <si>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</si>
  <si>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</si>
  <si>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</si>
  <si>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</si>
  <si>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</si>
  <si>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</si>
  <si>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</si>
  <si>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</si>
  <si>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</si>
  <si>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</si>
  <si>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</si>
  <si>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</si>
  <si>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</si>
  <si>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</si>
  <si>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</si>
  <si>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</si>
  <si>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</si>
  <si>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</si>
  <si>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</si>
  <si>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</si>
  <si>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</si>
  <si>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</si>
  <si>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</si>
  <si>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</si>
  <si>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</si>
  <si>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</si>
  <si>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</si>
  <si>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</si>
  <si>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</si>
  <si>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</si>
  <si>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</si>
  <si>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</si>
  <si>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</si>
  <si>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</si>
  <si>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</si>
  <si>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</si>
  <si>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</si>
  <si>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</si>
  <si>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</si>
  <si>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</si>
  <si>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</si>
  <si>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</si>
  <si>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</si>
  <si>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</si>
  <si>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</si>
  <si>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</si>
  <si>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</si>
  <si>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</si>
  <si>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</si>
  <si>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</si>
  <si>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</si>
  <si>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</si>
  <si>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</si>
  <si>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</si>
  <si>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</si>
  <si>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</si>
  <si>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</si>
  <si>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</si>
  <si>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</si>
  <si>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</si>
  <si>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</si>
  <si>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</si>
  <si>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</si>
  <si>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</si>
  <si>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</si>
  <si>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</si>
  <si>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</si>
  <si>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</si>
  <si>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</si>
  <si>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</si>
  <si>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</si>
  <si>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</si>
  <si>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</si>
  <si>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</si>
  <si>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</si>
  <si>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</si>
  <si>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</si>
  <si>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</si>
  <si>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</si>
  <si>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</si>
  <si>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</si>
  <si>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</si>
  <si>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</si>
  <si>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</si>
  <si>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</si>
  <si>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</si>
  <si>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</si>
  <si>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</si>
  <si>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</si>
  <si>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</si>
  <si>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</si>
  <si>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</si>
  <si>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</si>
  <si>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</si>
  <si>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</si>
  <si>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</si>
  <si>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</si>
  <si>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</si>
  <si>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</si>
  <si>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</si>
  <si>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</si>
  <si>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</si>
  <si>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</si>
  <si>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</si>
  <si>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</si>
  <si>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</si>
  <si>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</si>
  <si>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</si>
  <si>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</si>
  <si>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</si>
  <si>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</si>
  <si>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</si>
  <si>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</si>
  <si>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</si>
  <si>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</si>
  <si>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</si>
  <si>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</si>
  <si>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</si>
  <si>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</si>
  <si>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</si>
  <si>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</si>
  <si>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</si>
  <si>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</si>
  <si>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</si>
  <si>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</si>
  <si>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</si>
  <si>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</si>
  <si>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</si>
  <si>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</si>
  <si>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</si>
  <si>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</si>
  <si>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</si>
  <si>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</si>
  <si>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</si>
  <si>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</si>
  <si>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</si>
  <si>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</si>
  <si>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</si>
  <si>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</si>
  <si>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</si>
  <si>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</si>
  <si>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</si>
  <si>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</si>
  <si>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</si>
  <si>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</si>
  <si>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</si>
  <si>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</si>
  <si>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</si>
  <si>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</si>
  <si>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</si>
  <si>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</si>
  <si>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</si>
  <si>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</si>
  <si>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</si>
  <si>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</si>
  <si>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</si>
  <si>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</si>
  <si>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</si>
  <si>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</si>
  <si>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</si>
  <si>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</si>
  <si>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</si>
  <si>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</si>
  <si>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</si>
  <si>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</si>
  <si>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</si>
  <si>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</si>
  <si>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</si>
  <si>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</si>
  <si>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</si>
  <si>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</si>
  <si>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</si>
  <si>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</si>
  <si>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</si>
  <si>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</si>
  <si>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</si>
  <si>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</si>
  <si>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</si>
  <si>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</si>
  <si>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</si>
  <si>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</si>
  <si>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</si>
  <si>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</si>
  <si>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</si>
  <si>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</si>
  <si>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</si>
  <si>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</si>
  <si>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</si>
  <si>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</si>
  <si>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</si>
  <si>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</si>
  <si>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</si>
  <si>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</si>
  <si>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</si>
  <si>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</si>
  <si>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</si>
  <si>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</si>
  <si>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</si>
  <si>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</si>
  <si>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</si>
  <si>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</si>
  <si>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</si>
  <si>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</si>
  <si>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</si>
  <si>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</si>
  <si>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</si>
  <si>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</si>
  <si>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</si>
  <si>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</si>
  <si>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</si>
  <si>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</si>
  <si>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</si>
  <si>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</si>
  <si>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</si>
  <si>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</si>
  <si>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</si>
  <si>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</si>
  <si>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</si>
  <si>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</si>
  <si>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</si>
  <si>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</si>
  <si>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</si>
  <si>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</si>
  <si>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</si>
  <si>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</si>
  <si>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</si>
  <si>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</si>
  <si>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</si>
  <si>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</si>
  <si>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</si>
  <si>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</si>
  <si>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</si>
  <si>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</si>
  <si>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</si>
  <si>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</si>
  <si>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</si>
  <si>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</si>
  <si>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</si>
  <si>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</si>
  <si>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</si>
  <si>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</si>
  <si>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</si>
  <si>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</si>
  <si>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</si>
  <si>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</si>
  <si>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</si>
  <si>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</si>
  <si>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</si>
  <si>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</si>
  <si>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</si>
  <si>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</si>
  <si>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</si>
  <si>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</si>
  <si>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</si>
  <si>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</si>
  <si>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</si>
  <si>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</si>
  <si>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</si>
  <si>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</si>
  <si>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</si>
  <si>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</si>
  <si>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</si>
  <si>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</si>
  <si>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</si>
  <si>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</si>
  <si>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</si>
  <si>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</si>
  <si>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</si>
  <si>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</si>
  <si>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</si>
  <si>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</si>
  <si>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</si>
  <si>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</si>
  <si>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</si>
  <si>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</si>
  <si>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</si>
  <si>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</si>
  <si>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</si>
  <si>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</si>
  <si>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</si>
  <si>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</si>
  <si>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</si>
  <si>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</si>
  <si>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</si>
  <si>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</si>
  <si>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</si>
  <si>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</si>
  <si>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</si>
  <si>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</si>
  <si>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</si>
  <si>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</si>
  <si>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</si>
  <si>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</si>
  <si>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</si>
  <si>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</si>
  <si>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</si>
  <si>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</si>
  <si>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</si>
  <si>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</si>
  <si>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</si>
  <si>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</si>
  <si>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</si>
  <si>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</si>
  <si>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</si>
  <si>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</si>
  <si>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</si>
  <si>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</si>
  <si>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</si>
  <si>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</si>
  <si>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</si>
  <si>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</si>
  <si>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</si>
  <si>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</si>
  <si>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</si>
  <si>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</si>
  <si>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</si>
  <si>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</si>
  <si>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</si>
  <si>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</si>
  <si>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</si>
  <si>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</si>
  <si>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</si>
  <si>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</si>
  <si>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</si>
  <si>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</si>
  <si>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</si>
  <si>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</si>
  <si>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</si>
  <si>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</si>
  <si>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</si>
  <si>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</si>
  <si>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</si>
  <si>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</si>
  <si>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</si>
  <si>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</si>
  <si>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</si>
  <si>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</si>
  <si>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</si>
  <si>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</si>
  <si>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</si>
  <si>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</si>
  <si>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</si>
  <si>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</si>
  <si>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</si>
  <si>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</si>
  <si>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</si>
  <si>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</si>
  <si>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</si>
  <si>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</si>
  <si>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</si>
  <si>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</si>
  <si>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</si>
  <si>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</si>
  <si>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</si>
  <si>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</si>
  <si>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</si>
  <si>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</si>
  <si>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</si>
  <si>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</si>
  <si>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</si>
  <si>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</si>
  <si>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</si>
  <si>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</si>
  <si>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</si>
  <si>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</si>
  <si>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</si>
  <si>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</si>
  <si>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</si>
  <si>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</si>
  <si>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</si>
  <si>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</si>
  <si>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</si>
  <si>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</si>
  <si>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</si>
  <si>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</si>
  <si>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</si>
  <si>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</si>
  <si>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</si>
  <si>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</si>
  <si>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</si>
  <si>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</si>
  <si>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</si>
  <si>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</si>
  <si>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</si>
  <si>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</si>
  <si>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</si>
  <si>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</si>
  <si>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</si>
  <si>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</si>
  <si>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</si>
  <si>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</si>
  <si>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</si>
  <si>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</si>
  <si>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</si>
  <si>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</si>
  <si>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</si>
  <si>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</si>
  <si>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</si>
  <si>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</si>
  <si>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</si>
  <si>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</si>
  <si>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</si>
  <si>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</si>
  <si>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</si>
  <si>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</si>
  <si>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</si>
  <si>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</si>
  <si>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</si>
  <si>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</si>
  <si>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</si>
  <si>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</si>
  <si>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</si>
  <si>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</si>
  <si>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</si>
  <si>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</si>
  <si>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</si>
  <si>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</si>
  <si>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</si>
  <si>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</si>
  <si>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</si>
  <si>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</si>
  <si>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</si>
  <si>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</si>
  <si>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</si>
  <si>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</si>
  <si>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</si>
  <si>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</si>
  <si>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</si>
  <si>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</si>
  <si>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</si>
  <si>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</si>
  <si>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</si>
  <si>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</si>
  <si>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</si>
  <si>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</si>
  <si>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</si>
  <si>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</si>
  <si>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</si>
  <si>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</si>
  <si>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</si>
  <si>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</si>
  <si>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</si>
  <si>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</si>
  <si>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</si>
  <si>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</si>
  <si>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</si>
  <si>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</si>
  <si>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</si>
  <si>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</si>
  <si>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</si>
  <si>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</si>
  <si>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</si>
  <si>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</si>
  <si>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</si>
  <si>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</si>
  <si>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</si>
  <si>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</si>
  <si>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</si>
  <si>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</si>
  <si>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</si>
  <si>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</si>
  <si>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</si>
  <si>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</si>
  <si>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</si>
  <si>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</si>
  <si>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</si>
  <si>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</si>
  <si>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</si>
  <si>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</si>
  <si>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</si>
  <si>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</si>
  <si>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</si>
  <si>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</si>
  <si>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</si>
  <si>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</si>
  <si>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</si>
  <si>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</si>
  <si>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</si>
  <si>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</si>
  <si>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</si>
  <si>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</si>
  <si>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</si>
  <si>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</si>
  <si>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</si>
  <si>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</si>
  <si>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</si>
  <si>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</si>
  <si>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</si>
  <si>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</si>
  <si>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</si>
  <si>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</si>
  <si>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</si>
  <si>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</si>
  <si>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</si>
  <si>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</si>
  <si>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</si>
  <si>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</si>
  <si>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</si>
  <si>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</si>
  <si>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</si>
  <si>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</si>
  <si>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</si>
  <si>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</si>
  <si>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</si>
  <si>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</si>
  <si>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</si>
  <si>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</si>
  <si>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</si>
  <si>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</si>
  <si>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</si>
  <si>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</si>
  <si>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</si>
  <si>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</si>
  <si>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</si>
  <si>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</si>
  <si>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</si>
  <si>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</si>
  <si>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</si>
  <si>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</si>
  <si>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</si>
  <si>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</si>
  <si>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</si>
  <si>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</si>
  <si>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</si>
  <si>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</si>
  <si>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</si>
  <si>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</si>
  <si>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</si>
  <si>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</si>
  <si>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</si>
  <si>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</si>
  <si>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</si>
  <si>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</si>
  <si>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</si>
  <si>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</si>
  <si>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</si>
  <si>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</si>
  <si>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</si>
  <si>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</si>
  <si>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</si>
  <si>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</si>
  <si>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</si>
  <si>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</si>
  <si>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</si>
  <si>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</si>
  <si>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</si>
  <si>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</si>
  <si>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</si>
  <si>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</si>
  <si>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</si>
  <si>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</si>
  <si>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</si>
  <si>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</si>
  <si>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</si>
  <si>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</si>
  <si>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</si>
  <si>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</si>
  <si>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</si>
  <si>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</si>
  <si>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</si>
  <si>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</si>
  <si>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</si>
  <si>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</si>
  <si>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</si>
  <si>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</si>
  <si>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</si>
  <si>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</si>
  <si>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</si>
  <si>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</si>
  <si>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</si>
  <si>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</si>
  <si>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</si>
  <si>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</si>
  <si>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</si>
  <si>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</si>
  <si>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</si>
  <si>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</si>
  <si>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</si>
  <si>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</si>
  <si>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</si>
  <si>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</si>
  <si>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</si>
  <si>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</si>
  <si>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</si>
  <si>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</si>
  <si>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</si>
  <si>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</si>
  <si>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</si>
  <si>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</si>
  <si>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</si>
  <si>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</si>
  <si>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</si>
  <si>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</si>
  <si>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</si>
  <si>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</si>
  <si>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</si>
  <si>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</si>
  <si>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</si>
  <si>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</si>
  <si>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</si>
  <si>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</si>
  <si>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</si>
  <si>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</si>
  <si>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</si>
  <si>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</si>
  <si>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</si>
  <si>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</si>
  <si>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</si>
  <si>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</si>
  <si>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</si>
  <si>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</si>
  <si>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</si>
  <si>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</si>
  <si>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</si>
  <si>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</si>
  <si>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</si>
  <si>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</si>
  <si>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</si>
  <si>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</si>
  <si>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</si>
  <si>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</si>
  <si>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</si>
  <si>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</si>
  <si>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</si>
  <si>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</si>
  <si>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</si>
  <si>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</si>
  <si>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</si>
  <si>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</si>
  <si>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</si>
  <si>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</si>
  <si>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</si>
  <si>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</si>
  <si>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</si>
  <si>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</si>
  <si>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</si>
  <si>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</si>
  <si>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</si>
  <si>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</si>
  <si>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</si>
  <si>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</si>
  <si>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</si>
  <si>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</si>
  <si>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</si>
  <si>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</si>
  <si>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</si>
  <si>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</si>
  <si>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</si>
  <si>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</si>
  <si>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</si>
  <si>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</si>
  <si>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</si>
  <si>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</si>
  <si>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</si>
  <si>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</si>
  <si>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</si>
  <si>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</si>
  <si>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</si>
  <si>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</si>
  <si>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</si>
  <si>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</si>
  <si>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</si>
  <si>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</si>
  <si>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</si>
  <si>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</si>
  <si>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</si>
  <si>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</si>
  <si>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</si>
  <si>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</si>
  <si>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</si>
  <si>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</si>
  <si>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</si>
  <si>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</si>
  <si>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</si>
  <si>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</si>
  <si>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</si>
  <si>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</si>
  <si>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</si>
  <si>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</si>
  <si>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</si>
  <si>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</si>
  <si>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</si>
  <si>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</si>
  <si>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</si>
  <si>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</si>
  <si>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</si>
  <si>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</si>
  <si>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</si>
  <si>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</si>
  <si>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</si>
  <si>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</si>
  <si>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</si>
  <si>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</si>
  <si>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</si>
  <si>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</si>
  <si>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</si>
  <si>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</si>
  <si>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</si>
  <si>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</si>
  <si>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</si>
  <si>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</si>
  <si>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</si>
  <si>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</si>
  <si>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</si>
  <si>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</si>
  <si>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</si>
  <si>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</si>
  <si>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</si>
  <si>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</si>
  <si>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</si>
  <si>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</si>
  <si>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</si>
  <si>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</si>
  <si>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</si>
  <si>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</si>
  <si>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</si>
  <si>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</si>
  <si>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</si>
  <si>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</si>
  <si>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</si>
  <si>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</si>
  <si>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</si>
  <si>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</si>
  <si>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</si>
  <si>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</si>
  <si>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</si>
  <si>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</si>
  <si>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</si>
  <si>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</si>
  <si>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</si>
  <si>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</si>
  <si>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</si>
  <si>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</si>
  <si>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</si>
  <si>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</si>
  <si>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</si>
  <si>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</si>
  <si>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</si>
  <si>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</si>
  <si>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</si>
  <si>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</si>
  <si>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</si>
  <si>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</si>
  <si>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</si>
  <si>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</si>
  <si>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</si>
  <si>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</si>
  <si>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</si>
  <si>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</si>
  <si>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</si>
  <si>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</si>
  <si>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</si>
  <si>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</si>
  <si>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</si>
  <si>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</si>
  <si>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</si>
  <si>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</si>
  <si>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</si>
  <si>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</si>
  <si>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</si>
  <si>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</si>
  <si>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</si>
  <si>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</si>
  <si>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</si>
  <si>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</si>
  <si>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</si>
  <si>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</si>
  <si>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</si>
  <si>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</si>
  <si>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</si>
  <si>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</si>
  <si>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</si>
  <si>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</si>
  <si>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</si>
  <si>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</si>
  <si>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</si>
  <si>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</si>
  <si>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</si>
  <si>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</si>
  <si>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</si>
  <si>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</si>
  <si>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</si>
  <si>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</si>
  <si>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</si>
  <si>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</si>
  <si>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</si>
  <si>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</si>
  <si>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</si>
  <si>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</si>
  <si>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</si>
  <si>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</si>
  <si>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</si>
  <si>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</si>
  <si>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</si>
  <si>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</si>
  <si>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</si>
  <si>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</si>
  <si>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</si>
  <si>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</si>
  <si>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</si>
  <si>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</si>
  <si>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</si>
  <si>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</si>
  <si>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</si>
  <si>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</si>
  <si>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</si>
  <si>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</si>
  <si>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</si>
  <si>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</si>
  <si>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</si>
  <si>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</si>
  <si>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</si>
  <si>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</si>
  <si>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</si>
  <si>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</si>
  <si>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</si>
  <si>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</si>
  <si>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</si>
  <si>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</si>
  <si>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</si>
  <si>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</si>
  <si>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</si>
  <si>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</si>
  <si>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</si>
  <si>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</si>
  <si>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</si>
  <si>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</si>
  <si>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</si>
  <si>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</si>
  <si>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</si>
  <si>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</si>
  <si>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</si>
  <si>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</si>
  <si>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</si>
  <si>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</si>
  <si>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</si>
  <si>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</si>
  <si>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</si>
  <si>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</si>
  <si>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</si>
  <si>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</si>
  <si>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</si>
  <si>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</si>
  <si>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</si>
  <si>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</si>
  <si>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</si>
  <si>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</si>
  <si>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</si>
  <si>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</si>
  <si>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</si>
  <si>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</si>
  <si>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</si>
  <si>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</si>
  <si>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</si>
  <si>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</si>
  <si>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</si>
  <si>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</si>
  <si>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</si>
  <si>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</si>
  <si>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</si>
  <si>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</si>
  <si>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</si>
  <si>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</si>
  <si>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</si>
  <si>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</si>
  <si>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</si>
  <si>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</si>
  <si>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</si>
  <si>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</si>
  <si>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</si>
  <si>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</si>
  <si>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</si>
  <si>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</si>
  <si>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</si>
  <si>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</si>
  <si>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</si>
  <si>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</si>
  <si>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</si>
  <si>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</si>
  <si>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</si>
  <si>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</si>
  <si>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</si>
  <si>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</si>
  <si>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</si>
  <si>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</si>
  <si>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</si>
  <si>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</si>
  <si>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</si>
  <si>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</si>
  <si>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</si>
  <si>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</si>
  <si>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</si>
  <si>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</si>
  <si>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</si>
  <si>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</si>
  <si>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</si>
  <si>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</si>
  <si>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</si>
  <si>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</si>
  <si>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</si>
  <si>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</si>
  <si>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</si>
  <si>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</si>
  <si>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</si>
  <si>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</si>
  <si>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</si>
  <si>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</si>
  <si>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</si>
  <si>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</si>
  <si>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</si>
  <si>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</si>
  <si>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</si>
  <si>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</si>
  <si>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</si>
  <si>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</si>
  <si>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</si>
  <si>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</si>
  <si>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</si>
  <si>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</si>
  <si>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</si>
  <si>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</si>
  <si>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</si>
  <si>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</si>
  <si>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</si>
  <si>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</si>
  <si>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</si>
  <si>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</si>
  <si>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</si>
  <si>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</si>
  <si>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</si>
  <si>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</si>
  <si>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</si>
  <si>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</si>
  <si>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</si>
  <si>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</si>
  <si>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</si>
  <si>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</si>
  <si>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</si>
  <si>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</si>
  <si>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</si>
  <si>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</si>
  <si>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</si>
  <si>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</si>
  <si>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</si>
  <si>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</si>
  <si>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</si>
  <si>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</si>
  <si>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</si>
  <si>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</si>
  <si>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</si>
  <si>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</si>
  <si>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</si>
  <si>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</si>
  <si>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</si>
  <si>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</si>
  <si>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</si>
  <si>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</si>
  <si>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</si>
  <si>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</si>
  <si>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</si>
  <si>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</si>
  <si>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</si>
  <si>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</si>
  <si>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</si>
  <si>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</si>
  <si>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</si>
  <si>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</si>
  <si>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</si>
  <si>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</si>
  <si>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</si>
  <si>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</si>
  <si>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</si>
  <si>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</si>
  <si>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</si>
  <si>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</si>
  <si>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</si>
  <si>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</si>
  <si>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</si>
  <si>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</si>
  <si>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</si>
  <si>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</si>
  <si>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</si>
  <si>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</si>
  <si>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</si>
  <si>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</si>
  <si>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</si>
  <si>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</si>
  <si>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</si>
  <si>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</si>
  <si>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</si>
  <si>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</si>
  <si>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</si>
  <si>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</si>
  <si>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</si>
  <si>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</si>
  <si>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</si>
  <si>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</si>
  <si>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</si>
  <si>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</si>
  <si>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</si>
  <si>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</si>
  <si>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</si>
  <si>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</si>
  <si>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</si>
  <si>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</si>
  <si>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</si>
  <si>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</si>
  <si>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</si>
  <si>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</si>
  <si>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</si>
  <si>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</si>
  <si>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</si>
  <si>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</si>
  <si>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</si>
  <si>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</si>
  <si>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</si>
  <si>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</si>
  <si>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</si>
  <si>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</si>
  <si>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</si>
  <si>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</si>
  <si>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</si>
  <si>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</si>
  <si>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</si>
  <si>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</si>
  <si>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</si>
  <si>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</si>
  <si>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</si>
  <si>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</si>
  <si>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</si>
  <si>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</si>
  <si>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</si>
  <si>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</si>
  <si>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</si>
  <si>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</si>
  <si>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</si>
  <si>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</si>
  <si>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</si>
  <si>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</si>
  <si>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</si>
  <si>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</si>
  <si>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</si>
  <si>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</si>
  <si>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</si>
  <si>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</si>
  <si>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</si>
  <si>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</si>
  <si>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</si>
  <si>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</si>
  <si>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</si>
  <si>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</si>
  <si>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</si>
  <si>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</si>
  <si>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</si>
  <si>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</si>
  <si>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</si>
  <si>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</si>
  <si>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</si>
  <si>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</si>
  <si>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</si>
  <si>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</si>
  <si>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</si>
  <si>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</si>
  <si>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</si>
  <si>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</si>
  <si>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</si>
  <si>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</si>
  <si>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</si>
  <si>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</si>
  <si>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</si>
  <si>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</si>
  <si>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</si>
  <si>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</si>
  <si>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</si>
  <si>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</si>
  <si>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</si>
  <si>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</si>
  <si>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</si>
  <si>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</si>
  <si>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</si>
  <si>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</si>
  <si>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</si>
  <si>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</si>
  <si>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</si>
  <si>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</si>
  <si>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</si>
  <si>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</si>
  <si>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</si>
  <si>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</si>
  <si>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</si>
  <si>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</si>
  <si>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</si>
  <si>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</si>
  <si>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</si>
  <si>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</si>
  <si>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</si>
  <si>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</si>
  <si>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</si>
  <si>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</si>
  <si>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</si>
  <si>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</si>
  <si>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</si>
  <si>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</si>
  <si>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</si>
  <si>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</si>
  <si>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</si>
  <si>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</si>
  <si>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</si>
  <si>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</si>
  <si>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</si>
  <si>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</si>
  <si>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</si>
  <si>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</si>
  <si>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</si>
  <si>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</si>
  <si>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</si>
  <si>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</si>
  <si>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</si>
  <si>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</si>
  <si>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</si>
  <si>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</si>
  <si>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</si>
  <si>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</si>
  <si>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</si>
  <si>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</si>
  <si>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</si>
  <si>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</si>
  <si>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</si>
  <si>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</si>
  <si>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</si>
  <si>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</si>
  <si>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</si>
  <si>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</si>
  <si>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</si>
  <si>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</si>
  <si>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</si>
  <si>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</si>
  <si>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</si>
  <si>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</si>
  <si>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</si>
  <si>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</si>
  <si>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</si>
  <si>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</si>
  <si>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</si>
  <si>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</si>
  <si>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</si>
  <si>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</si>
  <si>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</si>
  <si>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</si>
  <si>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</si>
  <si>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</si>
  <si>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</si>
  <si>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</si>
  <si>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</si>
  <si>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</si>
  <si>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</si>
  <si>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</si>
  <si>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</si>
  <si>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</si>
  <si>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</si>
  <si>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</si>
  <si>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</si>
  <si>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</si>
  <si>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</si>
  <si>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</si>
  <si>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</si>
  <si>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</si>
  <si>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</si>
  <si>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</si>
  <si>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</si>
  <si>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</si>
  <si>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</si>
  <si>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</si>
  <si>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</si>
  <si>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</si>
  <si>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</si>
  <si>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</si>
  <si>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</si>
  <si>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</si>
  <si>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</si>
  <si>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</si>
  <si>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</si>
  <si>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</si>
  <si>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</si>
  <si>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</si>
  <si>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</si>
  <si>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</si>
  <si>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</si>
  <si>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</si>
  <si>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</si>
  <si>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</si>
  <si>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</si>
  <si>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</si>
  <si>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</si>
  <si>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</si>
  <si>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</si>
  <si>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</si>
  <si>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</si>
  <si>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</si>
  <si>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</si>
  <si>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</si>
  <si>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</si>
  <si>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</si>
  <si>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</si>
  <si>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</si>
  <si>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</si>
  <si>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</si>
  <si>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</si>
  <si>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</si>
  <si>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</si>
  <si>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</si>
  <si>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</si>
  <si>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</si>
  <si>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</si>
  <si>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</si>
  <si>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</si>
  <si>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</si>
  <si>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</si>
  <si>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</si>
  <si>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</si>
  <si>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</si>
  <si>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</si>
  <si>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</si>
  <si>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</si>
  <si>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</si>
  <si>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</si>
  <si>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</si>
  <si>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</si>
  <si>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</si>
  <si>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</si>
  <si>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</si>
  <si>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</si>
  <si>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</si>
  <si>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</si>
  <si>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</si>
  <si>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</si>
  <si>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</si>
  <si>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</si>
  <si>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</si>
  <si>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</si>
  <si>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</si>
  <si>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</si>
  <si>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</si>
  <si>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</si>
  <si>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</si>
  <si>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</si>
  <si>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</si>
  <si>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</si>
  <si>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</si>
  <si>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</si>
  <si>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</si>
  <si>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</si>
  <si>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</si>
  <si>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</si>
  <si>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</si>
  <si>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</si>
  <si>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</si>
  <si>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</si>
  <si>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</si>
  <si>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</si>
  <si>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</si>
  <si>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</si>
  <si>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</si>
  <si>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</si>
  <si>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</si>
  <si>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</si>
  <si>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</si>
  <si>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</si>
  <si>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</si>
  <si>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</si>
  <si>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</si>
  <si>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</si>
  <si>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</si>
  <si>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</si>
  <si>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</si>
  <si>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</si>
  <si>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</si>
  <si>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</si>
  <si>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</si>
  <si>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</si>
  <si>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</si>
  <si>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</si>
  <si>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</si>
  <si>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</si>
  <si>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</si>
  <si>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</si>
  <si>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</si>
  <si>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</si>
  <si>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</si>
  <si>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</si>
  <si>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</si>
  <si>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</si>
  <si>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</si>
  <si>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</si>
  <si>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</si>
  <si>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</si>
  <si>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</si>
  <si>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</si>
  <si>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</si>
  <si>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</si>
  <si>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</si>
  <si>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</si>
  <si>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</si>
  <si>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</si>
  <si>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</si>
  <si>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</si>
  <si>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</si>
  <si>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</si>
  <si>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</si>
  <si>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</si>
  <si>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</si>
  <si>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</si>
  <si>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</si>
  <si>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</si>
  <si>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</si>
  <si>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</si>
  <si>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</si>
  <si>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</si>
  <si>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</si>
  <si>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</si>
  <si>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</si>
  <si>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</si>
  <si>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</si>
  <si>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</si>
  <si>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</si>
  <si>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</si>
  <si>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</si>
  <si>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</si>
  <si>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</si>
  <si>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</si>
  <si>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</si>
  <si>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</si>
  <si>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</si>
  <si>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</si>
  <si>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</si>
  <si>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</si>
  <si>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</si>
  <si>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</si>
  <si>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</si>
  <si>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</si>
  <si>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</si>
  <si>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</si>
  <si>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</si>
  <si>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</si>
  <si>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</si>
  <si>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</si>
  <si>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</si>
  <si>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</si>
  <si>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</si>
  <si>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</si>
  <si>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</si>
  <si>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</si>
  <si>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</si>
  <si>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</si>
  <si>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</si>
  <si>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</si>
  <si>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</si>
  <si>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</si>
  <si>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</si>
  <si>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</si>
  <si>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</si>
  <si>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</si>
  <si>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</si>
  <si>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</si>
  <si>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</si>
  <si>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</si>
  <si>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</si>
  <si>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</si>
  <si>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</si>
  <si>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</si>
  <si>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</si>
  <si>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</si>
  <si>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</si>
  <si>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</si>
  <si>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</si>
  <si>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</si>
  <si>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</si>
  <si>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</si>
  <si>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</si>
  <si>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</si>
  <si>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</si>
  <si>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</si>
  <si>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</si>
  <si>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</si>
  <si>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</si>
  <si>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</si>
  <si>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</si>
  <si>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</si>
  <si>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</si>
  <si>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</si>
  <si>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</si>
  <si>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</si>
  <si>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</si>
  <si>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</si>
  <si>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</si>
  <si>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</si>
  <si>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</si>
  <si>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</si>
  <si>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</si>
  <si>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</si>
  <si>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</si>
  <si>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</si>
  <si>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</si>
  <si>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</si>
  <si>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</si>
  <si>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</si>
  <si>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</si>
  <si>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</si>
  <si>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</si>
  <si>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</si>
  <si>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</si>
  <si>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</si>
  <si>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</si>
  <si>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</si>
  <si>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</si>
  <si>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</si>
  <si>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</si>
  <si>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</si>
  <si>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</si>
  <si>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</si>
  <si>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</si>
  <si>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</si>
  <si>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</si>
  <si>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</si>
  <si>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</si>
  <si>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</si>
  <si>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</si>
  <si>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</si>
  <si>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</si>
  <si>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</si>
  <si>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</si>
  <si>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</si>
  <si>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</si>
  <si>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</si>
  <si>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</si>
  <si>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</si>
  <si>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</si>
  <si>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</si>
  <si>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</si>
  <si>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</si>
  <si>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</si>
  <si>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</si>
  <si>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</si>
  <si>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</si>
  <si>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</si>
  <si>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</si>
  <si>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</si>
  <si>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</si>
  <si>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</si>
  <si>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</si>
  <si>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</si>
  <si>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</si>
  <si>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</si>
  <si>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</si>
  <si>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</si>
  <si>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</si>
  <si>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</si>
  <si>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</si>
  <si>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</si>
  <si>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</si>
  <si>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</si>
  <si>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</si>
  <si>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</si>
  <si>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</si>
  <si>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</si>
  <si>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</si>
  <si>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</si>
  <si>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</si>
  <si>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</si>
  <si>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</si>
  <si>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</si>
  <si>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</si>
  <si>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</si>
  <si>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</si>
  <si>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</si>
  <si>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</si>
  <si>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</si>
  <si>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</si>
  <si>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</si>
  <si>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</si>
  <si>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</si>
  <si>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</si>
  <si>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</si>
  <si>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</si>
  <si>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</si>
  <si>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</si>
  <si>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</si>
  <si>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</si>
  <si>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</si>
  <si>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</si>
  <si>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</si>
  <si>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</si>
  <si>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</si>
  <si>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</si>
  <si>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</si>
  <si>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</si>
  <si>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</si>
  <si>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</si>
  <si>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</si>
  <si>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</si>
  <si>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</si>
  <si>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</si>
  <si>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</si>
  <si>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</si>
  <si>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</si>
  <si>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</si>
  <si>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</si>
  <si>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</si>
  <si>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</si>
  <si>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</si>
  <si>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</si>
  <si>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</si>
  <si>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</si>
  <si>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</si>
  <si>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</si>
  <si>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</si>
  <si>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</si>
  <si>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</si>
  <si>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</si>
  <si>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</si>
  <si>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</si>
  <si>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</si>
  <si>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</si>
  <si>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</si>
  <si>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</si>
  <si>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</si>
  <si>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</si>
  <si>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</si>
  <si>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</si>
  <si>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</si>
  <si>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</si>
  <si>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</si>
  <si>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</si>
  <si>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</si>
  <si>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</si>
  <si>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</si>
  <si>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</si>
  <si>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</si>
  <si>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</si>
  <si>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</si>
  <si>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</si>
  <si>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</si>
  <si>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</si>
  <si>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</si>
  <si>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</si>
  <si>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</si>
  <si>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</si>
  <si>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</si>
  <si>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</si>
  <si>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</si>
  <si>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</si>
  <si>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</si>
  <si>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</si>
  <si>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</si>
  <si>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</si>
  <si>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</si>
  <si>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</si>
  <si>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</si>
  <si>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</si>
  <si>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</si>
  <si>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</si>
  <si>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</si>
  <si>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</si>
  <si>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</si>
  <si>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</si>
  <si>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</si>
  <si>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</si>
  <si>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</si>
  <si>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</si>
  <si>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</si>
  <si>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</si>
  <si>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</si>
  <si>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</si>
  <si>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</si>
  <si>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</si>
  <si>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</si>
  <si>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</si>
  <si>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</si>
  <si>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</si>
  <si>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</si>
  <si>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</si>
  <si>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</si>
  <si>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</si>
  <si>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</si>
  <si>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</si>
  <si>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</si>
  <si>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</si>
  <si>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</si>
  <si>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</si>
  <si>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</si>
  <si>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</si>
  <si>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</si>
  <si>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</si>
  <si>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</si>
  <si>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</si>
  <si>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</si>
  <si>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</si>
  <si>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</si>
  <si>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</si>
  <si>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</si>
  <si>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</si>
  <si>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</si>
  <si>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</si>
  <si>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</si>
  <si>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</si>
  <si>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</si>
  <si>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</si>
  <si>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</si>
  <si>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</si>
  <si>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</si>
  <si>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</si>
  <si>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</si>
  <si>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</si>
  <si>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</si>
  <si>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</si>
  <si>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</si>
  <si>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</si>
  <si>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</si>
  <si>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</si>
  <si>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</si>
  <si>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</si>
  <si>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</si>
  <si>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</si>
  <si>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</si>
  <si>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</si>
  <si>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</si>
  <si>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</si>
  <si>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</si>
  <si>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</si>
  <si>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</si>
  <si>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</si>
  <si>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</si>
  <si>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</si>
  <si>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</si>
  <si>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</si>
  <si>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</si>
  <si>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</si>
  <si>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</si>
  <si>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</si>
  <si>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</si>
  <si>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</si>
  <si>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</si>
  <si>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</si>
  <si>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</si>
  <si>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</si>
  <si>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</si>
  <si>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</si>
  <si>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</si>
  <si>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</si>
  <si>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</si>
  <si>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</si>
  <si>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</si>
  <si>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</si>
  <si>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</si>
  <si>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</si>
  <si>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</si>
  <si>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</si>
  <si>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</si>
  <si>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</si>
  <si>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</si>
  <si>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</si>
  <si>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</si>
  <si>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</si>
  <si>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</si>
  <si>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</si>
  <si>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</si>
  <si>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</si>
  <si>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</si>
  <si>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</si>
  <si>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</si>
  <si>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</si>
  <si>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</si>
  <si>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</si>
  <si>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</si>
  <si>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</si>
  <si>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</si>
  <si>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</si>
  <si>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</si>
  <si>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</si>
  <si>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</si>
  <si>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</si>
  <si>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</si>
  <si>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</si>
  <si>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</si>
  <si>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</si>
  <si>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</si>
  <si>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</si>
  <si>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</si>
  <si>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</si>
  <si>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</si>
  <si>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</si>
  <si>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</si>
  <si>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</si>
  <si>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</si>
  <si>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</si>
  <si>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</si>
  <si>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</si>
  <si>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</si>
  <si>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</si>
  <si>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</si>
  <si>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</si>
  <si>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</si>
  <si>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</si>
  <si>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</si>
  <si>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</si>
  <si>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</si>
  <si>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</si>
  <si>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</si>
  <si>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</si>
  <si>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</si>
  <si>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</si>
  <si>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</si>
  <si>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</si>
  <si>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</si>
  <si>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</si>
  <si>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</si>
  <si>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</si>
  <si>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</si>
  <si>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</si>
  <si>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</si>
  <si>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</si>
  <si>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</si>
  <si>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</si>
  <si>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</si>
  <si>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</si>
  <si>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</si>
  <si>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</si>
  <si>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</si>
  <si>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</si>
  <si>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</si>
  <si>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</si>
  <si>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</si>
  <si>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</si>
  <si>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</si>
  <si>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</si>
  <si>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</si>
  <si>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</si>
  <si>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</si>
  <si>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</si>
  <si>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</si>
  <si>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</si>
  <si>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</si>
  <si>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</si>
  <si>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</si>
  <si>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</si>
  <si>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</si>
  <si>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</si>
  <si>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</si>
  <si>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</si>
  <si>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</si>
  <si>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</si>
  <si>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</si>
  <si>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</si>
  <si>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</si>
  <si>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</si>
  <si>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</si>
  <si>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</si>
  <si>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</si>
  <si>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</si>
  <si>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</si>
  <si>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</si>
  <si>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</si>
  <si>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</si>
  <si>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</si>
  <si>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</si>
  <si>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</si>
  <si>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</si>
  <si>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</si>
  <si>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</si>
  <si>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</si>
  <si>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</si>
  <si>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</si>
  <si>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</si>
  <si>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</si>
  <si>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</si>
  <si>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</si>
  <si>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</si>
  <si>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</si>
  <si>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</si>
  <si>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</si>
  <si>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</si>
  <si>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</si>
  <si>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</si>
  <si>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</si>
  <si>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</si>
  <si>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</si>
  <si>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</si>
  <si>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</si>
  <si>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</si>
  <si>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</si>
  <si>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</si>
  <si>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</si>
  <si>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</si>
  <si>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</si>
  <si>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</si>
  <si>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</si>
  <si>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</si>
  <si>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</si>
  <si>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</si>
  <si>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</si>
  <si>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</si>
  <si>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</si>
  <si>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</si>
  <si>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</si>
  <si>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</si>
  <si>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</si>
  <si>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</si>
  <si>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</si>
  <si>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</si>
  <si>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</si>
  <si>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</si>
  <si>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</si>
  <si>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</si>
  <si>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</si>
  <si>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</si>
  <si>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</si>
  <si>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</si>
  <si>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</si>
  <si>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</si>
  <si>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</si>
  <si>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</si>
  <si>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</si>
  <si>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</si>
  <si>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</si>
  <si>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</si>
  <si>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</si>
  <si>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</si>
  <si>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</si>
  <si>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</si>
  <si>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</si>
  <si>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</si>
  <si>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</si>
  <si>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</si>
  <si>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</si>
  <si>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</si>
  <si>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</si>
  <si>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</si>
  <si>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</si>
  <si>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</si>
  <si>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</si>
  <si>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</si>
  <si>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</si>
  <si>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</si>
  <si>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</si>
  <si>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</si>
  <si>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</si>
  <si>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</si>
  <si>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</si>
  <si>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</si>
  <si>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</si>
  <si>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</si>
  <si>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</si>
  <si>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</si>
  <si>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</si>
  <si>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</si>
  <si>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</si>
  <si>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</si>
  <si>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</si>
  <si>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</si>
  <si>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</si>
  <si>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</si>
  <si>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</si>
  <si>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</si>
  <si>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</si>
  <si>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</si>
  <si>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</si>
  <si>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</si>
  <si>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</si>
  <si>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</si>
  <si>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</si>
  <si>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</si>
  <si>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</si>
  <si>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</si>
  <si>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</si>
  <si>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</si>
  <si>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</si>
  <si>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</si>
  <si>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</si>
  <si>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</si>
  <si>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</si>
  <si>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</si>
  <si>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</si>
  <si>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</si>
  <si>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</si>
  <si>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</si>
  <si>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</si>
  <si>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</si>
  <si>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</si>
  <si>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</si>
  <si>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</si>
  <si>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</si>
  <si>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</si>
  <si>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</si>
  <si>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</si>
  <si>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</si>
  <si>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</si>
  <si>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</si>
  <si>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</si>
  <si>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</si>
  <si>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</si>
  <si>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</si>
  <si>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</si>
  <si>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</si>
  <si>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</si>
  <si>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</si>
  <si>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</si>
  <si>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</si>
  <si>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</si>
  <si>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</si>
  <si>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</si>
  <si>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</si>
  <si>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</si>
  <si>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</si>
  <si>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</si>
  <si>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</si>
  <si>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</si>
  <si>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</si>
  <si>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</si>
  <si>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</si>
  <si>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</si>
  <si>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</si>
  <si>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</si>
  <si>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</si>
  <si>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</si>
  <si>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</si>
  <si>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</si>
  <si>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</si>
  <si>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</si>
  <si>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</si>
  <si>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</si>
  <si>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</si>
  <si>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</si>
  <si>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</si>
  <si>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</si>
  <si>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</si>
  <si>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</si>
  <si>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</si>
  <si>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</si>
  <si>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</si>
  <si>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</si>
  <si>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</si>
  <si>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</si>
  <si>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</si>
  <si>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</si>
  <si>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</si>
  <si>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</si>
  <si>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</si>
  <si>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</si>
  <si>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</si>
  <si>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</si>
  <si>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</si>
  <si>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</si>
  <si>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</si>
  <si>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</si>
  <si>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</si>
  <si>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</si>
  <si>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</si>
  <si>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</si>
  <si>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</si>
  <si>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</si>
  <si>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</si>
  <si>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</si>
  <si>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</si>
  <si>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</si>
  <si>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</si>
  <si>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</si>
  <si>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</si>
  <si>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</si>
  <si>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</si>
  <si>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</si>
  <si>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</si>
  <si>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</si>
  <si>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</si>
  <si>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</si>
  <si>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</si>
  <si>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</si>
  <si>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</si>
  <si>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</si>
  <si>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</si>
  <si>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</si>
  <si>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</si>
  <si>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</si>
  <si>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</si>
  <si>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</si>
  <si>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</si>
  <si>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</si>
  <si>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</si>
  <si>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</si>
  <si>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</si>
  <si>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</si>
  <si>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</si>
  <si>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</si>
  <si>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</si>
  <si>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</si>
  <si>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</si>
  <si>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</si>
  <si>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</si>
  <si>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</si>
  <si>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</si>
  <si>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</si>
  <si>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</si>
  <si>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</si>
  <si>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</si>
  <si>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</si>
  <si>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</si>
  <si>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</si>
  <si>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</si>
  <si>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</si>
  <si>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</si>
  <si>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</si>
  <si>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</si>
  <si>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</si>
  <si>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</si>
  <si>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</si>
  <si>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</si>
  <si>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</si>
  <si>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</si>
  <si>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</si>
  <si>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</si>
  <si>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</si>
  <si>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</si>
  <si>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</si>
  <si>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</si>
  <si>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</si>
  <si>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</si>
  <si>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</si>
  <si>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</si>
  <si>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</si>
  <si>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</si>
  <si>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</si>
  <si>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</si>
  <si>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</si>
  <si>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</si>
  <si>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</si>
  <si>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</si>
  <si>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</si>
  <si>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</si>
  <si>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</si>
  <si>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</si>
  <si>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</si>
  <si>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</si>
  <si>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</si>
  <si>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</si>
  <si>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</si>
  <si>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</si>
  <si>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</si>
  <si>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</si>
  <si>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</si>
  <si>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</si>
  <si>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</si>
  <si>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</si>
  <si>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</si>
  <si>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</si>
  <si>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</si>
  <si>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</si>
  <si>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</si>
  <si>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</si>
  <si>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</si>
  <si>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</si>
  <si>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</si>
  <si>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</si>
  <si>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</si>
  <si>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</si>
  <si>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</si>
  <si>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</si>
  <si>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</si>
  <si>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</si>
  <si>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</si>
  <si>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</si>
  <si>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</si>
  <si>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</si>
  <si>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</si>
  <si>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</si>
  <si>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</si>
  <si>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</si>
  <si>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</si>
  <si>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</si>
  <si>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</si>
  <si>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</si>
  <si>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</si>
  <si>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</si>
  <si>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</si>
  <si>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</si>
  <si>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</si>
  <si>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</si>
  <si>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</si>
  <si>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</si>
  <si>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</si>
  <si>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</si>
  <si>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</si>
  <si>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</si>
  <si>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</si>
  <si>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</si>
  <si>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</si>
  <si>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</si>
  <si>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</si>
  <si>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</si>
  <si>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</si>
  <si>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</si>
  <si>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</si>
  <si>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</si>
  <si>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</si>
  <si>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</si>
  <si>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</si>
  <si>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</si>
  <si>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</si>
  <si>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</si>
  <si>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</si>
  <si>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</si>
  <si>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</si>
  <si>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</si>
  <si>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</si>
  <si>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</si>
  <si>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</si>
  <si>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</si>
  <si>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</si>
  <si>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</si>
  <si>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</si>
  <si>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</si>
  <si>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</si>
  <si>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</si>
  <si>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</si>
  <si>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</si>
  <si>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</si>
  <si>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</si>
  <si>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</si>
  <si>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</si>
  <si>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</si>
  <si>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</si>
  <si>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</si>
  <si>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</si>
  <si>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</si>
  <si>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</si>
  <si>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</si>
  <si>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</si>
  <si>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</si>
  <si>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</si>
  <si>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</si>
  <si>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</si>
  <si>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</si>
  <si>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</si>
  <si>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</si>
  <si>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</si>
  <si>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</si>
  <si>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</si>
  <si>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</si>
  <si>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</si>
  <si>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</si>
  <si>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</si>
  <si>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</si>
  <si>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</si>
  <si>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</si>
  <si>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</si>
  <si>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</si>
  <si>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</si>
  <si>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</si>
  <si>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</si>
  <si>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</si>
  <si>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</si>
  <si>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</si>
  <si>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</si>
  <si>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</si>
  <si>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</si>
  <si>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</si>
  <si>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</si>
  <si>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</si>
  <si>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</si>
  <si>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</si>
  <si>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</si>
  <si>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</si>
  <si>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</si>
  <si>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</si>
  <si>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</si>
  <si>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</si>
  <si>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</si>
  <si>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</si>
  <si>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</si>
  <si>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</si>
  <si>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</si>
  <si>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</si>
  <si>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</si>
  <si>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</si>
  <si>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</si>
  <si>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</si>
  <si>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</si>
  <si>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</si>
  <si>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</si>
  <si>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</si>
  <si>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</si>
  <si>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</si>
  <si>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</si>
  <si>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</si>
  <si>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</si>
  <si>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</si>
  <si>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</si>
  <si>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</si>
  <si>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</si>
  <si>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</si>
  <si>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</si>
  <si>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</si>
  <si>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</si>
  <si>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</si>
  <si>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</si>
  <si>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</si>
  <si>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</si>
  <si>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</si>
  <si>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</si>
  <si>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</si>
  <si>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</si>
  <si>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</si>
  <si>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</si>
  <si>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</si>
  <si>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</si>
  <si>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</si>
  <si>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</si>
  <si>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</si>
  <si>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</si>
  <si>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</si>
  <si>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</si>
  <si>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</si>
  <si>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</si>
  <si>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</si>
  <si>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</si>
  <si>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</si>
  <si>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</si>
  <si>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</si>
  <si>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</si>
  <si>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</si>
  <si>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</si>
  <si>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</si>
  <si>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</si>
  <si>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</si>
  <si>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</si>
  <si>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</si>
  <si>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</si>
  <si>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</si>
  <si>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</si>
  <si>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</si>
  <si>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</si>
  <si>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</si>
  <si>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</si>
  <si>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</si>
  <si>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</si>
  <si>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</si>
  <si>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</si>
  <si>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</si>
  <si>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</si>
  <si>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</si>
  <si>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</si>
  <si>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</si>
  <si>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</si>
  <si>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</si>
  <si>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</si>
  <si>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</si>
  <si>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</si>
  <si>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</si>
  <si>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</si>
  <si>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</si>
  <si>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</si>
  <si>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</si>
  <si>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</si>
  <si>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</si>
  <si>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</si>
  <si>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</si>
  <si>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</si>
  <si>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</si>
  <si>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</si>
  <si>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</si>
  <si>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</si>
  <si>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</si>
  <si>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</si>
  <si>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</si>
  <si>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</si>
  <si>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</si>
  <si>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</si>
  <si>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</si>
  <si>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</si>
  <si>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</si>
  <si>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</si>
  <si>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</si>
  <si>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</si>
  <si>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</si>
  <si>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</si>
  <si>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</si>
  <si>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</si>
  <si>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</si>
  <si>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</si>
  <si>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</si>
  <si>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</si>
  <si>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</si>
  <si>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</si>
  <si>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</si>
  <si>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</si>
  <si>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</si>
  <si>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</si>
  <si>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</si>
  <si>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</si>
  <si>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</si>
  <si>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</si>
  <si>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</si>
  <si>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</si>
  <si>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</si>
  <si>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</si>
  <si>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</si>
  <si>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</si>
  <si>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</si>
  <si>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</si>
  <si>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</si>
  <si>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</si>
  <si>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</si>
  <si>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</si>
  <si>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</si>
  <si>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</si>
  <si>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</si>
  <si>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</si>
  <si>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</si>
  <si>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</si>
  <si>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</si>
  <si>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</si>
  <si>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</si>
  <si>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</si>
  <si>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</si>
  <si>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</si>
  <si>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</si>
  <si>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</si>
  <si>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</si>
  <si>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</si>
  <si>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</si>
  <si>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</si>
  <si>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</si>
  <si>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</si>
  <si>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</si>
  <si>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</si>
  <si>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</si>
  <si>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</si>
  <si>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</si>
  <si>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</si>
  <si>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</si>
  <si>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</si>
  <si>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</si>
  <si>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</si>
  <si>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</si>
  <si>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</si>
  <si>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</si>
  <si>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</si>
  <si>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</si>
  <si>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</si>
  <si>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</si>
  <si>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</si>
  <si>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</si>
  <si>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</si>
  <si>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</si>
  <si>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</si>
  <si>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</si>
  <si>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</si>
  <si>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</si>
  <si>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</si>
  <si>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</si>
  <si>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</si>
  <si>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</si>
  <si>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</si>
  <si>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</si>
  <si>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</si>
  <si>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</si>
  <si>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</si>
  <si>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</si>
  <si>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</si>
  <si>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</si>
  <si>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</si>
  <si>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</si>
  <si>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</si>
  <si>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</si>
  <si>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</si>
  <si>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</si>
  <si>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</si>
  <si>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</si>
  <si>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</si>
  <si>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</si>
  <si>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</si>
  <si>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</si>
  <si>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</si>
  <si>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</si>
  <si>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</si>
  <si>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</si>
  <si>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</si>
  <si>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</si>
  <si>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</si>
  <si>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</si>
  <si>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</si>
  <si>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</si>
  <si>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</si>
  <si>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</si>
  <si>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</si>
  <si>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</si>
  <si>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</si>
  <si>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</si>
  <si>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</si>
  <si>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</si>
  <si>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</si>
  <si>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</si>
  <si>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</si>
  <si>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</si>
  <si>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</si>
  <si>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</si>
  <si>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</si>
  <si>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</si>
  <si>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</si>
  <si>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</si>
  <si>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</si>
  <si>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</si>
  <si>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</si>
  <si>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</si>
  <si>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</si>
  <si>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</si>
  <si>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</si>
  <si>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</si>
  <si>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</si>
  <si>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</si>
  <si>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</si>
  <si>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</si>
  <si>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</si>
  <si>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</si>
  <si>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</si>
  <si>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</si>
  <si>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</si>
  <si>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</si>
  <si>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</si>
  <si>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</si>
  <si>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</si>
  <si>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</si>
  <si>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</si>
  <si>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</si>
  <si>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</si>
  <si>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</si>
  <si>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</si>
  <si>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</si>
  <si>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</si>
  <si>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</si>
  <si>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</si>
  <si>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</si>
  <si>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</si>
  <si>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</si>
  <si>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</si>
  <si>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</si>
  <si>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</si>
  <si>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</si>
  <si>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</si>
  <si>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</si>
  <si>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</si>
  <si>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</si>
  <si>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</si>
  <si>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</si>
  <si>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</si>
  <si>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</si>
  <si>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</si>
  <si>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</si>
  <si>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</si>
  <si>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</si>
  <si>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</si>
  <si>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</si>
  <si>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</si>
  <si>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</si>
  <si>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</si>
  <si>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</si>
  <si>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</si>
  <si>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</si>
  <si>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</si>
  <si>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</si>
  <si>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</si>
  <si>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</si>
  <si>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</si>
  <si>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</si>
  <si>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</si>
  <si>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</si>
  <si>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</si>
  <si>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</si>
  <si>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</si>
  <si>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</si>
  <si>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</si>
  <si>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</si>
  <si>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</si>
  <si>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</si>
  <si>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</si>
  <si>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</si>
  <si>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</si>
  <si>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</si>
  <si>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</si>
  <si>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</si>
  <si>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</si>
  <si>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</si>
  <si>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</si>
  <si>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</si>
  <si>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</si>
  <si>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</si>
  <si>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</si>
  <si>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</si>
  <si>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</si>
  <si>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</si>
  <si>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</si>
  <si>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</si>
  <si>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</si>
  <si>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</si>
  <si>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</si>
  <si>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</si>
  <si>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</si>
  <si>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</si>
  <si>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</si>
  <si>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</si>
  <si>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</si>
  <si>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</si>
  <si>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</si>
  <si>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</si>
  <si>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</si>
  <si>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</si>
  <si>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</si>
  <si>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</si>
  <si>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</si>
  <si>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</si>
  <si>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</si>
  <si>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</si>
  <si>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</si>
  <si>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</si>
  <si>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</si>
  <si>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</si>
  <si>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</si>
  <si>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</si>
  <si>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</si>
  <si>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</si>
  <si>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</si>
  <si>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</si>
  <si>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</si>
  <si>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</si>
  <si>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</si>
  <si>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</si>
  <si>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</si>
  <si>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</si>
  <si>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</si>
  <si>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</si>
  <si>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</si>
  <si>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</si>
  <si>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</si>
  <si>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</si>
  <si>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</si>
  <si>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</si>
  <si>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</si>
  <si>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</si>
  <si>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</si>
  <si>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</si>
  <si>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</si>
  <si>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</si>
  <si>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</si>
  <si>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</si>
  <si>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</si>
  <si>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</si>
  <si>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</si>
  <si>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</si>
  <si>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</si>
  <si>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</si>
  <si>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</si>
  <si>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</si>
  <si>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</si>
  <si>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</si>
  <si>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</si>
  <si>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</si>
  <si>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</si>
  <si>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</si>
  <si>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</si>
  <si>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</si>
  <si>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</si>
  <si>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</si>
  <si>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</si>
  <si>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</si>
  <si>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</si>
  <si>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</si>
  <si>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</si>
  <si>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</si>
  <si>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</si>
  <si>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</si>
  <si>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</si>
  <si>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</si>
  <si>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</si>
  <si>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</si>
  <si>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</si>
  <si>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</si>
  <si>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</si>
  <si>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</si>
  <si>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</si>
  <si>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</si>
  <si>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</si>
  <si>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</si>
  <si>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</si>
  <si>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</si>
  <si>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</si>
  <si>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</si>
  <si>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</si>
  <si>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</si>
  <si>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</si>
  <si>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</si>
  <si>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</si>
  <si>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</si>
  <si>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</si>
  <si>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</si>
  <si>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</si>
  <si>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</si>
  <si>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</si>
  <si>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</si>
  <si>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</si>
  <si>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</si>
  <si>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</si>
  <si>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</si>
  <si>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</si>
  <si>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</si>
  <si>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</si>
  <si>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</si>
  <si>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</si>
  <si>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</si>
  <si>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</si>
  <si>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</si>
  <si>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</si>
  <si>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</si>
  <si>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</si>
  <si>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</si>
  <si>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</si>
  <si>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</si>
  <si>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</si>
  <si>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</si>
  <si>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</si>
  <si>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</si>
  <si>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</si>
  <si>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</si>
  <si>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</si>
  <si>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</si>
  <si>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</si>
  <si>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</si>
  <si>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</si>
  <si>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</si>
  <si>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</si>
  <si>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</si>
  <si>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</si>
  <si>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</si>
  <si>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</si>
  <si>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</si>
  <si>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</si>
  <si>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</si>
  <si>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</si>
  <si>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</si>
  <si>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</si>
  <si>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</si>
  <si>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</si>
  <si>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</si>
  <si>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</si>
  <si>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</si>
  <si>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</si>
  <si>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</si>
  <si>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</si>
  <si>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</si>
  <si>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</si>
  <si>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</si>
  <si>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</si>
  <si>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</si>
  <si>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</si>
  <si>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</si>
  <si>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</si>
  <si>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</si>
  <si>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</si>
  <si>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</si>
  <si>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</si>
  <si>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</si>
  <si>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</si>
  <si>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</si>
  <si>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</si>
  <si>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</si>
  <si>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</si>
  <si>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</si>
  <si>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</si>
  <si>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</si>
  <si>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</si>
  <si>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</si>
  <si>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</si>
  <si>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</si>
  <si>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</si>
  <si>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</si>
  <si>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</si>
  <si>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</si>
  <si>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</si>
  <si>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</si>
  <si>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</si>
  <si>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</si>
  <si>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</si>
  <si>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</si>
  <si>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</si>
  <si>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</si>
  <si>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</si>
  <si>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</si>
  <si>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</si>
  <si>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</si>
  <si>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</si>
  <si>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</si>
  <si>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</si>
  <si>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</si>
  <si>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</si>
  <si>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</si>
  <si>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</si>
  <si>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</si>
  <si>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</si>
  <si>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</si>
  <si>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</si>
  <si>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</si>
  <si>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</si>
  <si>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</si>
  <si>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</si>
  <si>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</si>
  <si>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</si>
  <si>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</si>
  <si>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</si>
  <si>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</si>
  <si>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</si>
  <si>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</si>
  <si>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</si>
  <si>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</si>
  <si>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</si>
  <si>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</si>
  <si>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</si>
  <si>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</si>
  <si>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</si>
  <si>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</si>
  <si>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</si>
  <si>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</si>
  <si>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</si>
  <si>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</si>
  <si>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</si>
  <si>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</si>
  <si>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</si>
  <si>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</si>
  <si>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</si>
  <si>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</si>
  <si>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</si>
  <si>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</si>
  <si>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</si>
  <si>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</si>
  <si>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</si>
  <si>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</si>
  <si>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</si>
  <si>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</si>
  <si>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</si>
  <si>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</si>
  <si>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</si>
  <si>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</si>
  <si>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</si>
  <si>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</si>
  <si>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</si>
  <si>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</si>
  <si>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</si>
  <si>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</si>
  <si>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</si>
  <si>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</si>
  <si>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</si>
  <si>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</si>
  <si>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</si>
  <si>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</si>
  <si>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</si>
  <si>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</si>
  <si>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</si>
  <si>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</si>
  <si>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</si>
  <si>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</si>
  <si>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</si>
  <si>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</si>
  <si>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</si>
  <si>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</si>
  <si>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</si>
  <si>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</si>
  <si>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</si>
  <si>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</si>
  <si>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</si>
  <si>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</si>
  <si>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</si>
  <si>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</si>
  <si>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</si>
  <si>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</si>
  <si>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</si>
  <si>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</si>
  <si>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</si>
  <si>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</si>
  <si>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</si>
  <si>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</si>
  <si>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</si>
  <si>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</si>
  <si>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</si>
  <si>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</si>
  <si>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</si>
  <si>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</si>
  <si>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</si>
  <si>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</si>
  <si>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</si>
  <si>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</si>
  <si>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</si>
  <si>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</si>
  <si>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</si>
  <si>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</si>
  <si>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</si>
  <si>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</si>
  <si>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</si>
  <si>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</si>
  <si>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</si>
  <si>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</si>
  <si>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</si>
  <si>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</si>
  <si>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</si>
  <si>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</si>
  <si>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</si>
  <si>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</si>
  <si>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</si>
  <si>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</si>
  <si>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</si>
  <si>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</si>
  <si>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</si>
  <si>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</si>
  <si>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</si>
  <si>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</si>
  <si>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</si>
  <si>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</si>
  <si>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</si>
  <si>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</si>
  <si>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</si>
  <si>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</si>
  <si>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</si>
  <si>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</si>
  <si>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</si>
  <si>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</si>
  <si>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</si>
  <si>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</si>
  <si>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</si>
  <si>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</si>
  <si>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</si>
  <si>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</si>
  <si>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</si>
  <si>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</si>
  <si>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</si>
  <si>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</si>
  <si>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</si>
  <si>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</si>
  <si>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</si>
  <si>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</si>
  <si>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</si>
  <si>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</si>
  <si>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</si>
  <si>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</si>
  <si>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</si>
  <si>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</si>
  <si>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</si>
  <si>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</si>
  <si>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</si>
  <si>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</si>
  <si>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</si>
  <si>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</si>
  <si>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</si>
  <si>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</si>
  <si>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</si>
  <si>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</si>
  <si>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</si>
  <si>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</si>
  <si>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</si>
  <si>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</si>
  <si>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</si>
  <si>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</si>
  <si>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</si>
  <si>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</si>
  <si>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</si>
  <si>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</si>
  <si>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</si>
  <si>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</si>
  <si>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</si>
  <si>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</si>
  <si>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</si>
  <si>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</si>
  <si>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</si>
  <si>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</si>
  <si>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</si>
  <si>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</si>
  <si>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</si>
  <si>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</si>
  <si>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</si>
  <si>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</si>
  <si>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</si>
  <si>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</si>
  <si>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</si>
  <si>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</si>
  <si>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</si>
  <si>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</si>
  <si>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</si>
  <si>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</si>
  <si>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</si>
  <si>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</si>
  <si>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</si>
  <si>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</si>
  <si>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</si>
  <si>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</si>
  <si>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</si>
  <si>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</si>
  <si>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</si>
  <si>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</si>
  <si>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</si>
  <si>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</si>
  <si>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</si>
  <si>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</si>
  <si>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</si>
  <si>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</si>
  <si>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</si>
  <si>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</si>
  <si>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</si>
  <si>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</si>
  <si>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</si>
  <si>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</si>
  <si>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</si>
  <si>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</si>
  <si>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</si>
  <si>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</si>
  <si>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</si>
  <si>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</si>
  <si>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</si>
  <si>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</si>
  <si>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</si>
  <si>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</si>
  <si>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</si>
  <si>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</si>
  <si>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</si>
  <si>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</si>
  <si>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</si>
  <si>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</si>
  <si>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</si>
  <si>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</si>
  <si>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</si>
  <si>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</si>
  <si>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</si>
  <si>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</si>
  <si>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</si>
  <si>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</si>
  <si>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</si>
  <si>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</si>
  <si>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</si>
  <si>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</si>
  <si>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</si>
  <si>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</si>
  <si>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</si>
  <si>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</si>
  <si>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</si>
  <si>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</si>
  <si>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</si>
  <si>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</si>
  <si>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</si>
  <si>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</si>
  <si>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</si>
  <si>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</si>
  <si>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</si>
  <si>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</si>
  <si>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</si>
  <si>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</si>
  <si>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</si>
  <si>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</si>
  <si>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</si>
  <si>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</si>
  <si>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</si>
  <si>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</si>
  <si>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</si>
  <si>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</si>
  <si>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</si>
  <si>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</si>
  <si>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</si>
  <si>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</si>
  <si>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</si>
  <si>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</si>
  <si>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</si>
  <si>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</si>
  <si>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</si>
  <si>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</si>
  <si>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</si>
  <si>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</si>
  <si>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</si>
  <si>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</si>
  <si>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</si>
  <si>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</si>
  <si>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</si>
  <si>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</si>
  <si>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</si>
  <si>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</si>
  <si>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</si>
  <si>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</si>
  <si>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</si>
  <si>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</si>
  <si>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</si>
  <si>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</si>
  <si>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</si>
  <si>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</si>
  <si>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</si>
  <si>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</si>
  <si>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</si>
  <si>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</si>
  <si>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</si>
  <si>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</si>
  <si>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</si>
  <si>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</si>
  <si>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</si>
  <si>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</si>
  <si>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</si>
  <si>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</si>
  <si>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</si>
  <si>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</si>
  <si>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</si>
  <si>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</si>
  <si>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</si>
  <si>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</si>
  <si>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</si>
  <si>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</si>
  <si>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</si>
  <si>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</si>
  <si>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</si>
  <si>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</si>
  <si>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</si>
  <si>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</si>
  <si>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</si>
  <si>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</si>
  <si>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</si>
  <si>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</si>
  <si>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</si>
  <si>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</si>
  <si>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</si>
  <si>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</si>
  <si>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</si>
  <si>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</si>
  <si>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</si>
  <si>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</si>
  <si>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</si>
  <si>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</si>
  <si>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</si>
  <si>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</si>
  <si>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</si>
  <si>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</si>
  <si>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</si>
  <si>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</si>
  <si>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</si>
  <si>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</si>
  <si>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</si>
  <si>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</si>
  <si>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</si>
  <si>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</si>
  <si>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</si>
  <si>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</si>
  <si>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</si>
  <si>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</si>
  <si>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</si>
  <si>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</si>
  <si>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</si>
  <si>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</si>
  <si>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</si>
  <si>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</si>
  <si>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</si>
  <si>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</si>
  <si>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</si>
  <si>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</si>
  <si>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</si>
  <si>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</si>
  <si>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</si>
  <si>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</si>
  <si>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</si>
  <si>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</si>
  <si>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</si>
  <si>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</si>
  <si>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</si>
  <si>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</si>
  <si>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</si>
  <si>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</si>
  <si>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</si>
  <si>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</si>
  <si>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</si>
  <si>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</si>
  <si>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</si>
  <si>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</si>
  <si>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</si>
  <si>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</si>
  <si>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</si>
  <si>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</si>
  <si>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</si>
  <si>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</si>
  <si>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</si>
  <si>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</si>
  <si>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</si>
  <si>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</si>
  <si>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</si>
  <si>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</si>
  <si>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</si>
  <si>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</si>
  <si>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</si>
  <si>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</si>
  <si>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</si>
  <si>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</si>
  <si>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</si>
  <si>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</si>
  <si>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</si>
  <si>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</si>
  <si>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</si>
  <si>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</si>
  <si>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</si>
  <si>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</si>
  <si>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</si>
  <si>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</si>
  <si>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</si>
  <si>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</si>
  <si>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</si>
  <si>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</si>
  <si>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</si>
  <si>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</si>
  <si>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</si>
  <si>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</si>
  <si>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</si>
  <si>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</si>
  <si>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</si>
  <si>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</si>
  <si>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</si>
  <si>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</si>
  <si>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</si>
  <si>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</si>
  <si>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</si>
  <si>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</si>
  <si>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</si>
  <si>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</si>
  <si>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</si>
  <si>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</si>
  <si>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</si>
  <si>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</si>
  <si>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</si>
  <si>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</si>
  <si>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</si>
  <si>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</si>
  <si>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</si>
  <si>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</si>
  <si>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</si>
  <si>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</si>
  <si>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</si>
  <si>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</si>
  <si>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</si>
  <si>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</si>
  <si>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</si>
  <si>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</si>
  <si>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</si>
  <si>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</si>
  <si>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</si>
  <si>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</si>
  <si>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</si>
  <si>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</si>
  <si>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</si>
  <si>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</si>
  <si>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</si>
  <si>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</si>
  <si>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</si>
  <si>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</si>
  <si>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</si>
  <si>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</si>
  <si>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</si>
  <si>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</si>
  <si>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</si>
  <si>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</si>
  <si>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</si>
  <si>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</si>
  <si>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</si>
  <si>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</si>
  <si>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</si>
  <si>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</si>
  <si>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</si>
  <si>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</si>
  <si>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</si>
  <si>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</si>
  <si>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</si>
  <si>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</si>
  <si>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</si>
  <si>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</si>
  <si>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</si>
  <si>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</si>
  <si>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</si>
  <si>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</si>
  <si>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</si>
  <si>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</si>
  <si>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</si>
  <si>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</si>
  <si>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</si>
  <si>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</si>
  <si>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</si>
  <si>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</si>
  <si>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</si>
  <si>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</si>
  <si>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</si>
  <si>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</si>
  <si>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</si>
  <si>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</si>
  <si>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</si>
  <si>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</si>
  <si>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</si>
  <si>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</si>
  <si>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</si>
  <si>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</si>
  <si>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</si>
  <si>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</si>
  <si>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</si>
  <si>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</si>
  <si>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</si>
  <si>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</si>
  <si>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</si>
  <si>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</si>
  <si>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</si>
  <si>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</si>
  <si>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</si>
  <si>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</si>
  <si>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</si>
  <si>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</si>
  <si>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</si>
  <si>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</si>
  <si>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</si>
  <si>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</si>
  <si>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</si>
  <si>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</si>
  <si>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</si>
  <si>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</si>
  <si>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</si>
  <si>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</si>
  <si>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</si>
  <si>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</si>
  <si>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</si>
  <si>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</si>
  <si>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</si>
  <si>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</si>
  <si>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</si>
  <si>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</si>
  <si>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</si>
  <si>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</si>
  <si>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</si>
  <si>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</si>
  <si>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</si>
  <si>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</si>
  <si>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</si>
  <si>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</si>
  <si>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</si>
  <si>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</si>
  <si>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</si>
  <si>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</si>
  <si>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</si>
  <si>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</si>
  <si>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</si>
  <si>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</si>
  <si>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</si>
  <si>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</si>
  <si>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</si>
  <si>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</si>
  <si>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</si>
  <si>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</si>
  <si>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</si>
  <si>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</si>
  <si>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</si>
  <si>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</si>
  <si>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</si>
  <si>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</si>
  <si>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</si>
  <si>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</si>
  <si>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</si>
  <si>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</si>
  <si>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</si>
  <si>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</si>
  <si>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</si>
  <si>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</si>
  <si>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</si>
  <si>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</si>
  <si>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</si>
  <si>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</si>
  <si>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</si>
  <si>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</si>
  <si>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</si>
  <si>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</si>
  <si>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</si>
  <si>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</si>
  <si>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</si>
  <si>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</si>
  <si>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</si>
  <si>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</si>
  <si>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</si>
  <si>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</si>
  <si>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</si>
  <si>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</si>
  <si>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</si>
  <si>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</si>
  <si>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</si>
  <si>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</si>
  <si>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</si>
  <si>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</si>
  <si>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</si>
  <si>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</si>
  <si>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</si>
  <si>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</si>
  <si>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</si>
  <si>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</si>
  <si>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</si>
  <si>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</si>
  <si>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</si>
  <si>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</si>
  <si>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</si>
  <si>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</si>
  <si>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</si>
  <si>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</si>
  <si>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</si>
  <si>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</si>
  <si>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</si>
  <si>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</si>
  <si>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</si>
  <si>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</si>
  <si>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</si>
  <si>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</si>
  <si>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</si>
  <si>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</si>
  <si>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</si>
  <si>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</si>
  <si>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</si>
  <si>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</si>
  <si>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</si>
  <si>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</si>
  <si>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</si>
  <si>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</si>
  <si>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</si>
  <si>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</si>
  <si>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</si>
  <si>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</si>
  <si>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</si>
  <si>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</si>
  <si>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</si>
  <si>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</si>
  <si>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</si>
  <si>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</si>
  <si>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</si>
  <si>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</si>
  <si>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</si>
  <si>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</si>
  <si>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</si>
  <si>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</si>
  <si>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</si>
  <si>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</si>
  <si>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</si>
  <si>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</si>
  <si>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</si>
  <si>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</si>
  <si>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</si>
  <si>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</si>
  <si>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</si>
  <si>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</si>
  <si>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</si>
  <si>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</si>
  <si>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</si>
  <si>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</si>
  <si>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</si>
  <si>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</si>
  <si>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</si>
  <si>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</si>
  <si>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</si>
  <si>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</si>
  <si>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</si>
  <si>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</si>
  <si>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</si>
  <si>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</si>
  <si>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</si>
  <si>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</si>
  <si>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</si>
  <si>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</si>
  <si>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</si>
  <si>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</si>
  <si>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</si>
  <si>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</si>
  <si>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</si>
  <si>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</si>
  <si>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</si>
  <si>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</si>
  <si>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</si>
  <si>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</si>
  <si>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</si>
  <si>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</si>
  <si>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</si>
  <si>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</si>
  <si>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</si>
  <si>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</si>
  <si>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</si>
  <si>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</si>
  <si>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</si>
  <si>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</si>
  <si>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</si>
  <si>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</si>
  <si>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</si>
  <si>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</si>
  <si>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</si>
  <si>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</si>
  <si>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</si>
  <si>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</si>
  <si>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</si>
  <si>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</si>
  <si>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</si>
  <si>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</si>
  <si>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</si>
  <si>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</si>
  <si>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</si>
  <si>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</si>
  <si>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</si>
  <si>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</si>
  <si>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</si>
  <si>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</si>
  <si>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</si>
  <si>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</si>
  <si>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</si>
  <si>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</si>
  <si>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</si>
  <si>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</si>
  <si>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</si>
  <si>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</si>
  <si>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</si>
  <si>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</si>
  <si>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</si>
  <si>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</si>
  <si>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</si>
  <si>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</si>
  <si>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</si>
  <si>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</si>
  <si>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</si>
  <si>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</si>
  <si>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</si>
  <si>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</si>
  <si>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</si>
  <si>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</si>
  <si>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</si>
  <si>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</si>
  <si>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</si>
  <si>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</si>
  <si>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</si>
  <si>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</si>
  <si>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</si>
  <si>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</si>
  <si>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</si>
  <si>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</si>
  <si>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</si>
  <si>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</si>
  <si>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</si>
  <si>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</si>
  <si>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</si>
  <si>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</si>
  <si>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</si>
  <si>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</si>
  <si>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</si>
  <si>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</si>
  <si>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</si>
  <si>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</si>
  <si>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</si>
  <si>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</si>
  <si>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</si>
  <si>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</si>
  <si>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</si>
  <si>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</si>
  <si>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</si>
  <si>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</si>
  <si>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</si>
  <si>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</si>
  <si>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</si>
  <si>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</si>
  <si>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</si>
  <si>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</si>
  <si>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</si>
  <si>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</si>
  <si>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</si>
  <si>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</si>
  <si>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</si>
  <si>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</si>
  <si>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</si>
  <si>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</si>
  <si>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</si>
  <si>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</si>
  <si>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</si>
  <si>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</si>
  <si>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</si>
  <si>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</si>
  <si>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</si>
  <si>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</si>
  <si>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</si>
  <si>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</si>
  <si>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</si>
  <si>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</si>
  <si>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</si>
  <si>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</si>
  <si>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</si>
  <si>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</si>
  <si>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</si>
  <si>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</si>
  <si>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</si>
  <si>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</si>
  <si>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</si>
  <si>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</si>
  <si>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</si>
  <si>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</si>
  <si>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</si>
  <si>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</si>
  <si>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</si>
  <si>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</si>
  <si>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</si>
  <si>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</si>
  <si>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</si>
  <si>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</si>
  <si>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</si>
  <si>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</si>
  <si>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</si>
  <si>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</si>
  <si>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</si>
  <si>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</si>
  <si>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</si>
  <si>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</si>
  <si>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</si>
  <si>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</si>
  <si>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</si>
  <si>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</si>
  <si>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</si>
  <si>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</si>
  <si>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</si>
  <si>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</si>
  <si>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</si>
  <si>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</si>
  <si>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</si>
  <si>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</si>
  <si>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</si>
  <si>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</si>
  <si>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</si>
  <si>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</si>
  <si>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</si>
  <si>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</si>
  <si>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</si>
  <si>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</si>
  <si>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</si>
  <si>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</si>
  <si>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</si>
  <si>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</si>
  <si>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</si>
  <si>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</si>
  <si>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</si>
  <si>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</si>
  <si>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</si>
  <si>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</si>
  <si>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</si>
  <si>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</si>
  <si>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</si>
  <si>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</si>
  <si>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</si>
  <si>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</si>
  <si>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</si>
  <si>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</si>
  <si>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</si>
  <si>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</si>
  <si>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</si>
  <si>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</si>
  <si>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</si>
  <si>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</si>
  <si>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</si>
  <si>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</si>
  <si>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</si>
  <si>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</si>
  <si>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</si>
  <si>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</si>
  <si>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</si>
  <si>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</si>
  <si>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</si>
  <si>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</si>
  <si>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</si>
  <si>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</si>
  <si>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</si>
  <si>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</si>
  <si>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</si>
  <si>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</si>
  <si>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</si>
  <si>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</si>
  <si>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</si>
  <si>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</si>
  <si>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</si>
  <si>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</si>
  <si>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</si>
  <si>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</si>
  <si>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</si>
  <si>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</si>
  <si>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</si>
  <si>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</si>
  <si>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</si>
  <si>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</si>
  <si>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</si>
  <si>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</si>
  <si>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</si>
  <si>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</si>
  <si>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</si>
  <si>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</si>
  <si>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</si>
  <si>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</si>
  <si>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</si>
  <si>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</si>
  <si>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</si>
  <si>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</si>
  <si>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</si>
  <si>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</si>
  <si>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</si>
  <si>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</si>
  <si>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</si>
  <si>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</si>
  <si>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</si>
  <si>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</si>
  <si>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</si>
  <si>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</si>
  <si>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</si>
  <si>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</si>
  <si>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</si>
  <si>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</si>
  <si>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</si>
  <si>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</si>
  <si>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</si>
  <si>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</si>
  <si>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</si>
  <si>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</si>
  <si>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</si>
  <si>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</si>
  <si>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</si>
  <si>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</si>
  <si>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</si>
  <si>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</si>
  <si>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</si>
  <si>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</si>
  <si>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</si>
  <si>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</si>
  <si>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</si>
  <si>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</si>
  <si>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</si>
  <si>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</si>
  <si>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</si>
  <si>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</si>
  <si>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</si>
  <si>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</si>
  <si>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</si>
  <si>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</si>
  <si>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</si>
  <si>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</si>
  <si>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</si>
  <si>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</si>
  <si>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</si>
  <si>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</si>
  <si>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</si>
  <si>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</si>
  <si>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</si>
  <si>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</si>
  <si>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</si>
  <si>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</si>
  <si>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</si>
  <si>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</si>
  <si>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</si>
  <si>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</si>
  <si>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</si>
  <si>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</si>
  <si>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</si>
  <si>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</si>
  <si>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</si>
  <si>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</si>
  <si>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</si>
  <si>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</si>
  <si>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</si>
  <si>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</si>
  <si>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</si>
  <si>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</si>
  <si>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</si>
  <si>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</si>
  <si>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</si>
  <si>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</si>
  <si>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</si>
  <si>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</si>
  <si>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</si>
  <si>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</si>
  <si>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</si>
  <si>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</si>
  <si>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</si>
  <si>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</si>
  <si>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</si>
  <si>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</si>
  <si>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</si>
  <si>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</si>
  <si>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</si>
  <si>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</si>
  <si>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</si>
  <si>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</si>
  <si>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</si>
  <si>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</si>
  <si>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</si>
  <si>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</si>
  <si>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</si>
  <si>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</si>
  <si>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</si>
  <si>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</si>
  <si>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</si>
  <si>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</si>
  <si>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</si>
  <si>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</si>
  <si>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</si>
  <si>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</si>
  <si>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</si>
  <si>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</si>
  <si>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</si>
  <si>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</si>
  <si>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</si>
  <si>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</si>
  <si>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</si>
  <si>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</si>
  <si>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</si>
  <si>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</si>
  <si>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</si>
  <si>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</si>
  <si>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</si>
  <si>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</si>
  <si>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</si>
  <si>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</si>
  <si>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</si>
  <si>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</si>
  <si>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</si>
  <si>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</si>
  <si>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</si>
  <si>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</si>
  <si>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</si>
  <si>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</si>
  <si>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</si>
  <si>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</si>
  <si>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</si>
  <si>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</si>
  <si>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</si>
  <si>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</si>
  <si>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</si>
  <si>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</si>
  <si>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</si>
  <si>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</si>
  <si>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</si>
  <si>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</si>
  <si>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</si>
  <si>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</si>
  <si>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</si>
  <si>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</si>
  <si>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</si>
  <si>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</si>
  <si>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</si>
  <si>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</si>
  <si>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</si>
  <si>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</si>
  <si>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</si>
  <si>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</si>
  <si>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</si>
  <si>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</si>
  <si>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</si>
  <si>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</si>
  <si>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</si>
  <si>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</si>
  <si>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</si>
  <si>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</si>
  <si>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</si>
  <si>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</si>
  <si>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</si>
  <si>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</si>
  <si>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</si>
  <si>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</si>
  <si>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</si>
  <si>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</si>
  <si>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</si>
  <si>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</si>
  <si>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</si>
  <si>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</si>
  <si>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</si>
  <si>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</si>
  <si>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</si>
  <si>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</si>
  <si>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</si>
  <si>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</si>
  <si>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</si>
  <si>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</si>
  <si>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</si>
  <si>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</si>
  <si>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</si>
  <si>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</si>
  <si>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</si>
  <si>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</si>
  <si>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</si>
  <si>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</si>
  <si>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</si>
  <si>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</si>
  <si>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</si>
  <si>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</si>
  <si>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</si>
  <si>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</si>
  <si>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</si>
  <si>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</si>
  <si>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</si>
  <si>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</si>
  <si>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</si>
  <si>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</si>
  <si>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</si>
  <si>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</si>
  <si>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</si>
  <si>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</si>
  <si>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</si>
  <si>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</si>
  <si>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</si>
  <si>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</si>
  <si>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</si>
  <si>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</si>
  <si>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</si>
  <si>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</si>
  <si>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</si>
  <si>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</si>
  <si>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</si>
  <si>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</si>
  <si>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</si>
  <si>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</si>
  <si>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</si>
  <si>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</si>
  <si>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</si>
  <si>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</si>
  <si>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</si>
  <si>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</si>
  <si>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</si>
  <si>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</si>
  <si>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</si>
  <si>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</si>
  <si>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</si>
  <si>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</si>
  <si>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</si>
  <si>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</si>
  <si>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</si>
  <si>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</si>
  <si>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</si>
  <si>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</si>
  <si>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</si>
  <si>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</si>
  <si>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</si>
  <si>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</si>
  <si>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</si>
  <si>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</si>
  <si>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</si>
  <si>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</si>
  <si>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</si>
  <si>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</si>
  <si>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</si>
  <si>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</si>
  <si>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</si>
  <si>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</si>
  <si>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</si>
  <si>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</si>
  <si>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</si>
  <si>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</si>
  <si>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</si>
  <si>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</si>
  <si>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</si>
  <si>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</si>
  <si>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</si>
  <si>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</si>
  <si>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</si>
  <si>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</si>
  <si>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</si>
  <si>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</si>
  <si>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</si>
  <si>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</si>
  <si>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</si>
  <si>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</si>
  <si>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</si>
  <si>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</si>
  <si>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</si>
  <si>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</si>
  <si>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</si>
  <si>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</si>
  <si>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</si>
  <si>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</si>
  <si>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</si>
  <si>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</si>
  <si>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</si>
  <si>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</si>
  <si>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</si>
  <si>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</si>
  <si>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</si>
  <si>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</si>
  <si>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</si>
  <si>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</si>
  <si>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</si>
  <si>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</si>
  <si>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</si>
  <si>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</si>
  <si>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</si>
  <si>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</si>
  <si>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</si>
  <si>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</si>
  <si>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</si>
  <si>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</si>
  <si>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</si>
  <si>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</si>
  <si>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</si>
  <si>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</si>
  <si>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</si>
  <si>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</si>
  <si>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</si>
  <si>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</si>
  <si>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</si>
  <si>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</si>
  <si>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</si>
  <si>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</si>
  <si>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</si>
  <si>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</si>
  <si>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</si>
  <si>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</si>
  <si>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</si>
  <si>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</si>
  <si>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</si>
  <si>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</si>
  <si>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</si>
  <si>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</si>
  <si>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</si>
  <si>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</si>
  <si>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</si>
  <si>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</si>
  <si>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</si>
  <si>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</si>
  <si>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</si>
  <si>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</si>
  <si>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</si>
  <si>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</si>
  <si>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</si>
  <si>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</si>
  <si>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</si>
  <si>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</si>
  <si>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</si>
  <si>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</si>
  <si>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</si>
  <si>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</si>
  <si>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</si>
  <si>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</si>
  <si>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</si>
  <si>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</si>
  <si>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</si>
  <si>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</si>
  <si>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</si>
  <si>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</si>
  <si>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</si>
  <si>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</si>
  <si>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</si>
  <si>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</si>
  <si>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</si>
  <si>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</si>
  <si>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</si>
  <si>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</si>
  <si>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</si>
  <si>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</si>
  <si>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</si>
  <si>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</si>
  <si>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</si>
  <si>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</si>
  <si>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</si>
  <si>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</si>
  <si>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</si>
  <si>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</si>
  <si>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</si>
  <si>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</si>
  <si>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</si>
  <si>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</si>
  <si>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</si>
  <si>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</si>
  <si>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</si>
  <si>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</si>
  <si>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</si>
  <si>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</si>
  <si>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</si>
  <si>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</si>
  <si>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</si>
  <si>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</si>
  <si>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</si>
  <si>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</si>
  <si>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</si>
  <si>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</si>
  <si>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</si>
  <si>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</si>
  <si>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</si>
  <si>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</si>
  <si>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</si>
  <si>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</si>
  <si>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</si>
  <si>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</si>
  <si>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</si>
  <si>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</si>
  <si>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</si>
  <si>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</si>
  <si>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</si>
  <si>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</si>
  <si>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</si>
  <si>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</si>
  <si>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</si>
  <si>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</si>
  <si>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</si>
  <si>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</si>
  <si>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</si>
  <si>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</si>
  <si>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</si>
  <si>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</si>
  <si>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</si>
  <si>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</si>
  <si>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</si>
  <si>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</si>
  <si>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</si>
  <si>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</si>
  <si>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</si>
  <si>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</si>
  <si>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</si>
  <si>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</si>
  <si>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</si>
  <si>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</si>
  <si>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</si>
  <si>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</si>
  <si>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</si>
  <si>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</si>
  <si>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</si>
  <si>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</si>
  <si>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</si>
  <si>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</si>
  <si>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</si>
  <si>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</si>
  <si>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</si>
  <si>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</si>
  <si>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</si>
  <si>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</si>
  <si>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</si>
  <si>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</si>
  <si>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</si>
  <si>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</si>
  <si>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</si>
  <si>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</si>
  <si>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</si>
  <si>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</si>
  <si>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</si>
  <si>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</si>
  <si>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</si>
  <si>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</si>
  <si>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</si>
  <si>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</si>
  <si>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</si>
  <si>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</si>
  <si>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</si>
  <si>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</si>
  <si>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</si>
  <si>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</si>
  <si>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</si>
  <si>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</si>
  <si>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</si>
  <si>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</si>
  <si>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</si>
  <si>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</si>
  <si>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</si>
  <si>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</si>
  <si>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</si>
  <si>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</si>
  <si>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</si>
  <si>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</si>
  <si>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</si>
  <si>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</si>
  <si>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</si>
  <si>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</si>
  <si>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</si>
  <si>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</si>
  <si>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</si>
  <si>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</si>
  <si>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</si>
  <si>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</si>
  <si>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</si>
  <si>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</si>
  <si>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</si>
  <si>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</si>
  <si>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</si>
  <si>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</si>
  <si>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</si>
  <si>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</si>
  <si>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</si>
  <si>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</si>
  <si>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</si>
  <si>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</si>
  <si>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</si>
  <si>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</si>
  <si>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</si>
  <si>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</si>
  <si>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</si>
  <si>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</si>
  <si>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</si>
  <si>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</si>
  <si>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</si>
  <si>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</si>
  <si>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</si>
  <si>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</si>
  <si>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</si>
  <si>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</si>
  <si>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</si>
  <si>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</si>
  <si>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</si>
  <si>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</si>
  <si>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</si>
  <si>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</si>
  <si>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</si>
  <si>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</si>
  <si>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</si>
  <si>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</si>
  <si>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</si>
  <si>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</si>
  <si>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</si>
  <si>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</si>
  <si>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</si>
  <si>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</si>
  <si>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</si>
  <si>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</si>
  <si>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</si>
  <si>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</si>
  <si>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</si>
  <si>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</si>
  <si>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</si>
  <si>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</si>
  <si>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</si>
  <si>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</si>
  <si>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</si>
  <si>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</si>
  <si>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</si>
  <si>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</si>
  <si>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</si>
  <si>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</si>
  <si>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</si>
  <si>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</si>
  <si>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</si>
  <si>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</si>
  <si>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</si>
  <si>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</si>
  <si>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</si>
  <si>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</si>
  <si>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</si>
  <si>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</si>
  <si>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</si>
  <si>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</si>
  <si>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</si>
  <si>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</si>
  <si>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</si>
  <si>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</si>
  <si>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</si>
  <si>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</si>
  <si>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</si>
  <si>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</si>
  <si>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</si>
  <si>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</si>
  <si>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</si>
  <si>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</si>
  <si>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</si>
  <si>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</si>
  <si>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</si>
  <si>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</si>
  <si>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</si>
  <si>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</si>
  <si>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</si>
  <si>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</si>
  <si>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</si>
  <si>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</si>
  <si>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</si>
  <si>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</si>
  <si>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</si>
  <si>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</si>
  <si>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</si>
  <si>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</si>
  <si>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</si>
  <si>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</si>
  <si>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</si>
  <si>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</si>
  <si>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</si>
  <si>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</si>
  <si>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</si>
  <si>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</si>
  <si>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</si>
  <si>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</si>
  <si>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</si>
  <si>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</si>
  <si>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</si>
  <si>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</si>
  <si>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</si>
  <si>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</si>
  <si>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</si>
  <si>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</si>
  <si>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</si>
  <si>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</si>
  <si>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</si>
  <si>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</si>
  <si>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</si>
  <si>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</si>
  <si>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</si>
  <si>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</si>
  <si>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</si>
  <si>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</si>
  <si>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</si>
  <si>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</si>
  <si>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</si>
  <si>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</si>
  <si>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</si>
  <si>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</si>
  <si>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</si>
  <si>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</si>
  <si>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</si>
  <si>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</si>
  <si>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</si>
  <si>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</si>
  <si>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</si>
  <si>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</si>
  <si>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</si>
  <si>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</si>
  <si>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</si>
  <si>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</si>
  <si>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</si>
  <si>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</si>
  <si>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</si>
  <si>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</si>
  <si>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</si>
  <si>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</si>
  <si>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</si>
  <si>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</si>
  <si>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</si>
  <si>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</si>
  <si>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</si>
  <si>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</si>
  <si>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</si>
  <si>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</si>
  <si>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</si>
  <si>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</si>
  <si>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</si>
  <si>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</si>
  <si>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</si>
  <si>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</si>
  <si>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</si>
  <si>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</si>
  <si>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</si>
  <si>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</si>
  <si>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</si>
  <si>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</si>
  <si>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</si>
  <si>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</si>
  <si>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</si>
  <si>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</si>
  <si>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</si>
  <si>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</si>
  <si>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</si>
  <si>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</si>
  <si>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</si>
  <si>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</si>
  <si>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</si>
  <si>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</si>
  <si>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</si>
  <si>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</si>
  <si>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</si>
  <si>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</si>
  <si>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</si>
  <si>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</si>
  <si>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</si>
  <si>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</si>
  <si>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</si>
  <si>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</si>
  <si>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</si>
  <si>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</si>
  <si>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</si>
  <si>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</si>
  <si>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</si>
  <si>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</si>
  <si>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</si>
  <si>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</si>
  <si>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</si>
  <si>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</si>
  <si>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</si>
  <si>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</si>
  <si>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</si>
  <si>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</si>
  <si>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</si>
  <si>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</si>
  <si>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</si>
  <si>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</si>
  <si>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</si>
  <si>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</si>
  <si>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</si>
  <si>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</si>
  <si>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</si>
  <si>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</si>
  <si>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</si>
  <si>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</si>
  <si>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</si>
  <si>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</si>
  <si>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</si>
  <si>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</si>
  <si>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</si>
  <si>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</si>
  <si>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</si>
  <si>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</si>
  <si>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</si>
  <si>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</si>
  <si>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</si>
  <si>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</si>
  <si>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</si>
  <si>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</si>
  <si>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</si>
  <si>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</si>
  <si>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</si>
  <si>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</si>
  <si>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</si>
  <si>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</si>
  <si>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</si>
  <si>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</si>
  <si>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</si>
  <si>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</si>
  <si>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</si>
  <si>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</si>
  <si>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</si>
  <si>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</si>
  <si>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</si>
  <si>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</si>
  <si>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</si>
  <si>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</si>
  <si>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</si>
  <si>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</si>
  <si>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</si>
  <si>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</si>
  <si>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</si>
  <si>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</si>
  <si>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</si>
  <si>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</si>
  <si>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</si>
  <si>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</si>
  <si>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</si>
  <si>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</si>
  <si>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</si>
  <si>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</si>
  <si>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</si>
  <si>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</si>
  <si>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</si>
  <si>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</si>
  <si>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</si>
  <si>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</si>
  <si>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</si>
  <si>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</si>
  <si>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</si>
  <si>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</si>
  <si>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</si>
  <si>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</si>
  <si>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</si>
  <si>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</si>
  <si>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</si>
  <si>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</si>
  <si>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</si>
  <si>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</si>
  <si>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</si>
  <si>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</si>
  <si>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</si>
  <si>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</si>
  <si>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</si>
  <si>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</si>
  <si>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</si>
  <si>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</si>
  <si>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</si>
  <si>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</si>
  <si>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</si>
  <si>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</si>
  <si>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</si>
  <si>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</si>
  <si>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</si>
  <si>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</si>
  <si>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</si>
  <si>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</si>
  <si>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</si>
  <si>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</si>
  <si>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</si>
  <si>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</si>
  <si>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</si>
  <si>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</si>
  <si>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</si>
  <si>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</si>
  <si>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</si>
  <si>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</si>
  <si>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</si>
  <si>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</si>
  <si>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</si>
  <si>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</si>
  <si>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</si>
  <si>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</si>
  <si>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</si>
  <si>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</si>
  <si>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</si>
  <si>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</si>
  <si>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</si>
  <si>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</si>
  <si>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</si>
  <si>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</si>
  <si>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</si>
  <si>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</si>
  <si>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</si>
  <si>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</si>
  <si>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</si>
  <si>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</si>
  <si>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</si>
  <si>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</si>
  <si>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</si>
  <si>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</si>
  <si>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</si>
  <si>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</si>
  <si>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</si>
  <si>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</si>
  <si>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</si>
  <si>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</si>
  <si>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</si>
  <si>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</si>
  <si>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</si>
  <si>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</si>
  <si>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</si>
  <si>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</si>
  <si>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</si>
  <si>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</si>
  <si>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</si>
  <si>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</si>
  <si>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</si>
  <si>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</si>
  <si>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</si>
  <si>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</si>
  <si>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</si>
  <si>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</si>
  <si>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</si>
  <si>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</si>
  <si>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</si>
  <si>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</si>
  <si>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</si>
  <si>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</si>
  <si>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</si>
  <si>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</si>
  <si>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</si>
  <si>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</si>
  <si>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</si>
  <si>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</si>
  <si>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</si>
  <si>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</si>
  <si>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</si>
  <si>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</si>
  <si>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</si>
  <si>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</si>
  <si>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</si>
  <si>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</si>
  <si>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</si>
  <si>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</si>
  <si>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</si>
  <si>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</si>
  <si>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</si>
  <si>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</si>
  <si>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</si>
  <si>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</si>
  <si>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</si>
  <si>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</si>
  <si>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</si>
  <si>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</si>
  <si>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</si>
  <si>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</si>
  <si>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</si>
  <si>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</si>
  <si>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</si>
  <si>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</si>
  <si>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</si>
  <si>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</si>
  <si>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</si>
  <si>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</si>
  <si>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</si>
  <si>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</si>
  <si>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</si>
  <si>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</si>
  <si>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</si>
  <si>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</si>
  <si>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</si>
  <si>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</si>
  <si>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</si>
  <si>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</si>
  <si>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</si>
  <si>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</si>
  <si>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</si>
  <si>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</si>
  <si>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</si>
  <si>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</si>
  <si>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</si>
  <si>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</si>
  <si>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</si>
  <si>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</si>
  <si>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</si>
  <si>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</si>
  <si>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</si>
  <si>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</si>
  <si>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</si>
  <si>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</si>
  <si>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</si>
  <si>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</si>
  <si>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</si>
  <si>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</si>
  <si>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</si>
  <si>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</si>
  <si>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</si>
  <si>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</si>
  <si>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</si>
  <si>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</si>
  <si>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</si>
  <si>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</si>
  <si>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</si>
  <si>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</si>
  <si>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</si>
  <si>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</si>
  <si>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</si>
  <si>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</si>
  <si>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</si>
  <si>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</si>
  <si>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</si>
  <si>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</si>
  <si>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</si>
  <si>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</si>
  <si>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</si>
  <si>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</si>
  <si>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</si>
  <si>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</si>
  <si>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</si>
  <si>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</si>
  <si>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</si>
  <si>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</si>
  <si>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</si>
  <si>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</si>
  <si>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</si>
  <si>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</si>
  <si>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</si>
  <si>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</si>
  <si>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</si>
  <si>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</si>
  <si>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</si>
  <si>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</si>
  <si>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</si>
  <si>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</si>
  <si>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</si>
  <si>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</si>
  <si>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</si>
  <si>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</si>
  <si>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</si>
  <si>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</si>
  <si>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</si>
  <si>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</si>
  <si>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</si>
  <si>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</si>
  <si>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</si>
  <si>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</si>
  <si>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</si>
  <si>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</si>
  <si>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</si>
  <si>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</si>
  <si>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</si>
  <si>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</si>
  <si>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</si>
  <si>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</si>
  <si>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</si>
  <si>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</si>
  <si>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</si>
  <si>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</si>
  <si>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</si>
  <si>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</si>
  <si>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</si>
  <si>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</si>
  <si>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</si>
  <si>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</si>
  <si>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</si>
  <si>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</si>
  <si>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</si>
  <si>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</si>
  <si>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</si>
  <si>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</si>
  <si>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</si>
  <si>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</si>
  <si>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</si>
  <si>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</si>
  <si>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</si>
  <si>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</si>
  <si>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</si>
  <si>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</si>
  <si>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</si>
  <si>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</si>
  <si>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</si>
  <si>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</si>
  <si>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</si>
  <si>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</si>
  <si>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</si>
  <si>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</si>
  <si>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</si>
  <si>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</si>
  <si>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</si>
  <si>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</si>
  <si>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</si>
  <si>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</si>
  <si>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</si>
  <si>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</si>
  <si>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</si>
  <si>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</si>
  <si>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</si>
  <si>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</si>
  <si>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</si>
  <si>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</si>
  <si>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</si>
  <si>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</si>
  <si>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</si>
  <si>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</si>
  <si>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</si>
  <si>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</si>
  <si>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</si>
  <si>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</si>
  <si>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</si>
  <si>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</si>
  <si>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</si>
  <si>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</si>
  <si>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</si>
  <si>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</si>
  <si>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</si>
  <si>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</si>
  <si>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</si>
  <si>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</si>
  <si>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</si>
  <si>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</si>
  <si>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</si>
  <si>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</si>
  <si>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</si>
  <si>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</si>
  <si>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</si>
  <si>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</si>
  <si>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</si>
  <si>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</si>
  <si>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</si>
  <si>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</si>
  <si>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</si>
  <si>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</si>
  <si>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</si>
  <si>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</si>
  <si>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</si>
  <si>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</si>
  <si>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</si>
  <si>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</si>
  <si>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</si>
  <si>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</si>
  <si>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</si>
  <si>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</si>
  <si>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</si>
  <si>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</si>
  <si>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</si>
  <si>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</si>
  <si>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</si>
  <si>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</si>
  <si>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</si>
  <si>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</si>
  <si>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</si>
  <si>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</si>
  <si>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</si>
  <si>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</si>
  <si>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</si>
  <si>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</si>
  <si>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</si>
  <si>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</si>
  <si>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</si>
  <si>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</si>
  <si>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</si>
  <si>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</si>
  <si>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</si>
  <si>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</si>
  <si>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</si>
  <si>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</si>
  <si>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</si>
  <si>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</si>
  <si>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</si>
  <si>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</si>
  <si>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</si>
  <si>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</si>
  <si>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</si>
  <si>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</si>
  <si>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</si>
  <si>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</si>
  <si>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</si>
  <si>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</si>
  <si>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</si>
  <si>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</si>
  <si>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</si>
  <si>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</si>
  <si>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</si>
  <si>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</si>
  <si>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</si>
  <si>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</si>
  <si>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</si>
  <si>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</si>
  <si>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</si>
  <si>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</si>
  <si>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</si>
  <si>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</si>
  <si>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</si>
  <si>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</si>
  <si>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</si>
  <si>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</si>
  <si>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</si>
  <si>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</si>
  <si>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</si>
  <si>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</si>
  <si>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</si>
  <si>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</si>
  <si>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</si>
  <si>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</si>
  <si>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</si>
  <si>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</si>
  <si>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</si>
  <si>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</si>
  <si>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</si>
  <si>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</si>
  <si>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</si>
  <si>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</si>
  <si>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</si>
  <si>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</si>
  <si>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</si>
  <si>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</si>
  <si>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</si>
  <si>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</si>
  <si>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</si>
  <si>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</si>
  <si>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</si>
  <si>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</si>
  <si>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</si>
  <si>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</si>
  <si>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</si>
  <si>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</si>
  <si>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</si>
  <si>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</si>
  <si>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</si>
  <si>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</si>
  <si>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</si>
  <si>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</si>
  <si>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</si>
  <si>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</si>
  <si>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</si>
  <si>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</si>
  <si>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</si>
  <si>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</si>
  <si>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</si>
  <si>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</si>
  <si>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</si>
  <si>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</si>
  <si>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</si>
  <si>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</si>
  <si>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</si>
  <si>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</si>
  <si>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</si>
  <si>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</si>
  <si>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</si>
  <si>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</si>
  <si>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</si>
  <si>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</si>
  <si>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</si>
  <si>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</si>
  <si>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</si>
  <si>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</si>
  <si>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</si>
  <si>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</si>
  <si>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</si>
  <si>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</si>
  <si>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</si>
  <si>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</si>
  <si>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</si>
  <si>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</si>
  <si>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</si>
  <si>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</si>
  <si>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</si>
  <si>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</si>
  <si>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</si>
  <si>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</si>
  <si>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</si>
  <si>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</si>
  <si>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</si>
  <si>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</si>
  <si>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</si>
  <si>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</si>
  <si>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</si>
  <si>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</si>
  <si>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</si>
  <si>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</si>
  <si>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</si>
  <si>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</si>
  <si>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</si>
  <si>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</si>
  <si>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</si>
  <si>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</si>
  <si>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</si>
  <si>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</si>
  <si>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</si>
  <si>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</si>
  <si>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</si>
  <si>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</si>
  <si>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</si>
  <si>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</si>
  <si>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</si>
  <si>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</si>
  <si>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</si>
  <si>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</si>
  <si>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</si>
  <si>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</si>
  <si>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</si>
  <si>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</si>
  <si>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</si>
  <si>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</si>
  <si>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</si>
  <si>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</si>
  <si>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</si>
  <si>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</si>
  <si>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</si>
  <si>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</si>
  <si>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</si>
  <si>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</si>
  <si>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</si>
  <si>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</si>
  <si>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</si>
  <si>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</si>
  <si>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</si>
  <si>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</si>
  <si>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</si>
  <si>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</si>
  <si>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</si>
  <si>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</si>
  <si>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</si>
  <si>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</si>
  <si>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</si>
  <si>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</si>
  <si>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</si>
  <si>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</si>
  <si>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</si>
  <si>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</si>
  <si>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</si>
  <si>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</si>
  <si>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</si>
  <si>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</si>
  <si>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</si>
  <si>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</si>
  <si>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</si>
  <si>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</si>
  <si>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</si>
  <si>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</si>
  <si>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</si>
  <si>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</si>
  <si>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</si>
  <si>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</si>
  <si>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</si>
  <si>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</si>
  <si>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</si>
  <si>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</si>
  <si>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</si>
  <si>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</si>
  <si>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</si>
  <si>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</si>
  <si>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</si>
  <si>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</si>
  <si>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</si>
  <si>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</si>
  <si>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</si>
  <si>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</si>
  <si>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</si>
  <si>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</si>
  <si>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</si>
  <si>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</si>
  <si>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</si>
  <si>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</si>
  <si>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</si>
  <si>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</si>
  <si>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</si>
  <si>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</si>
  <si>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</si>
  <si>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</si>
  <si>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</si>
  <si>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</si>
  <si>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</si>
  <si>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</si>
  <si>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</si>
  <si>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</si>
  <si>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</si>
  <si>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</si>
  <si>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</si>
  <si>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</si>
  <si>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</si>
  <si>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</si>
  <si>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</si>
  <si>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</si>
  <si>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</si>
  <si>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</si>
  <si>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</si>
  <si>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</si>
  <si>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</si>
  <si>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</si>
  <si>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</si>
  <si>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</si>
  <si>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</si>
  <si>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</si>
  <si>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</si>
  <si>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</si>
  <si>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</si>
  <si>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</si>
  <si>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</si>
  <si>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</si>
  <si>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</si>
  <si>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</si>
  <si>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</si>
  <si>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</si>
  <si>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</si>
  <si>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</si>
  <si>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</si>
  <si>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</si>
  <si>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</si>
  <si>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</si>
  <si>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</si>
  <si>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</si>
  <si>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</si>
  <si>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</si>
  <si>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</si>
  <si>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</si>
  <si>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</si>
  <si>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</si>
  <si>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</si>
  <si>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</si>
  <si>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</si>
  <si>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</si>
  <si>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</si>
  <si>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</si>
  <si>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</si>
  <si>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</si>
  <si>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</si>
  <si>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</si>
  <si>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</si>
  <si>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</si>
  <si>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</si>
  <si>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</si>
  <si>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</si>
  <si>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</si>
  <si>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</si>
  <si>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</si>
  <si>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</si>
  <si>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</si>
  <si>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</si>
  <si>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</si>
  <si>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</si>
  <si>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</si>
  <si>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</si>
  <si>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</si>
  <si>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</si>
  <si>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</si>
  <si>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</si>
  <si>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</si>
  <si>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</si>
  <si>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</si>
  <si>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</si>
  <si>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</si>
  <si>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</si>
  <si>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</si>
  <si>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</si>
  <si>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</si>
  <si>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</si>
  <si>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</si>
  <si>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</si>
  <si>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</si>
  <si>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</si>
  <si>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</si>
  <si>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</si>
  <si>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</si>
  <si>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</si>
  <si>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</si>
  <si>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</si>
  <si>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</si>
  <si>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</si>
  <si>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</si>
  <si>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</si>
  <si>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</si>
  <si>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</si>
  <si>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</si>
  <si>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</si>
  <si>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</si>
  <si>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</si>
  <si>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</si>
  <si>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</si>
  <si>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</si>
  <si>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</si>
  <si>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</si>
  <si>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</si>
  <si>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</si>
  <si>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</si>
  <si>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</si>
  <si>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</si>
  <si>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</si>
  <si>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</si>
  <si>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</si>
  <si>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</si>
  <si>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</si>
  <si>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</si>
  <si>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</si>
  <si>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</si>
  <si>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</si>
  <si>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</si>
  <si>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</si>
  <si>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</si>
  <si>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</si>
  <si>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</si>
  <si>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</si>
  <si>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</si>
  <si>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</si>
  <si>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</si>
  <si>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</si>
  <si>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</si>
  <si>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</si>
  <si>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</si>
  <si>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</si>
  <si>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</si>
  <si>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</si>
  <si>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</si>
  <si>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</si>
  <si>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</si>
  <si>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</si>
  <si>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</si>
  <si>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</si>
  <si>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</si>
  <si>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</si>
  <si>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</si>
  <si>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</si>
  <si>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</si>
  <si>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</si>
  <si>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</si>
  <si>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</si>
  <si>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</si>
  <si>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</si>
  <si>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</si>
  <si>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</si>
  <si>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</si>
  <si>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</si>
  <si>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</si>
  <si>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</si>
  <si>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</si>
  <si>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</si>
  <si>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</si>
  <si>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</si>
  <si>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</si>
  <si>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</si>
  <si>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</si>
  <si>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</si>
  <si>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</si>
  <si>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</si>
  <si>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</si>
  <si>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</si>
  <si>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</si>
  <si>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</si>
  <si>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</si>
  <si>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</si>
  <si>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</si>
  <si>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</si>
  <si>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</si>
  <si>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</si>
  <si>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</si>
  <si>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</si>
  <si>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</si>
  <si>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</si>
  <si>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</si>
  <si>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</si>
  <si>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</si>
  <si>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</si>
  <si>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</si>
  <si>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</si>
  <si>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</si>
  <si>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</si>
  <si>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</si>
  <si>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</si>
  <si>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</si>
  <si>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</si>
  <si>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</si>
  <si>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</si>
  <si>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</si>
  <si>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</si>
  <si>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</si>
  <si>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</si>
  <si>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</si>
  <si>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</si>
  <si>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</si>
  <si>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</si>
  <si>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</si>
  <si>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</si>
  <si>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</si>
  <si>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</si>
  <si>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</si>
  <si>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</si>
  <si>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</si>
  <si>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</si>
  <si>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</si>
  <si>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</si>
  <si>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</si>
  <si>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</si>
  <si>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</si>
  <si>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</si>
  <si>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</si>
  <si>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</si>
  <si>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</si>
  <si>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</si>
  <si>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</si>
  <si>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</si>
  <si>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</si>
  <si>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</si>
  <si>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</si>
  <si>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</si>
  <si>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</si>
  <si>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</si>
  <si>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</si>
  <si>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</si>
  <si>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</si>
  <si>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</si>
  <si>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</si>
  <si>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</si>
  <si>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</si>
  <si>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</si>
  <si>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</si>
  <si>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</si>
  <si>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</si>
  <si>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</si>
  <si>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</si>
  <si>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</si>
  <si>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</si>
  <si>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</si>
  <si>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</si>
  <si>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</si>
  <si>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</si>
  <si>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</si>
  <si>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</si>
  <si>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</si>
  <si>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</si>
  <si>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</si>
  <si>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</si>
  <si>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</si>
  <si>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</si>
  <si>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</si>
  <si>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</si>
  <si>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</si>
  <si>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</si>
  <si>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</si>
  <si>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</si>
  <si>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</si>
  <si>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</si>
  <si>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</si>
  <si>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</si>
  <si>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</si>
  <si>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</si>
  <si>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</si>
  <si>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</si>
  <si>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</si>
  <si>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</si>
  <si>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</si>
  <si>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</si>
  <si>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</si>
  <si>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</si>
  <si>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</si>
  <si>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</si>
  <si>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</si>
  <si>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</si>
  <si>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</si>
  <si>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</si>
  <si>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</si>
  <si>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</si>
  <si>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</si>
  <si>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</si>
  <si>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</si>
  <si>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</si>
  <si>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</si>
  <si>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</si>
  <si>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</si>
  <si>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</si>
  <si>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</si>
  <si>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</si>
  <si>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</si>
  <si>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</si>
  <si>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</si>
  <si>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</si>
  <si>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</si>
  <si>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</si>
  <si>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</si>
  <si>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</si>
  <si>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</si>
  <si>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</si>
  <si>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</si>
  <si>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</si>
  <si>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</si>
  <si>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</si>
  <si>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</si>
  <si>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</si>
  <si>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</si>
  <si>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</si>
  <si>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</si>
  <si>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</si>
  <si>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</si>
  <si>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</si>
  <si>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</si>
  <si>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</si>
  <si>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</si>
  <si>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</si>
  <si>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</si>
  <si>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</si>
  <si>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</si>
  <si>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</si>
  <si>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</si>
  <si>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</si>
  <si>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</si>
  <si>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</si>
  <si>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</si>
  <si>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</si>
  <si>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</si>
  <si>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</si>
  <si>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</si>
  <si>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</si>
  <si>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</si>
  <si>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</si>
  <si>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</si>
  <si>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</si>
  <si>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</si>
  <si>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</si>
  <si>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</si>
  <si>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</si>
  <si>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</si>
  <si>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</si>
  <si>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</si>
  <si>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</si>
  <si>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</si>
  <si>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</si>
  <si>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</si>
  <si>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</si>
  <si>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</si>
  <si>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</si>
  <si>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</si>
  <si>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</si>
  <si>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</si>
  <si>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</si>
  <si>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</si>
  <si>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</si>
  <si>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</si>
  <si>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</si>
  <si>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</si>
  <si>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</si>
  <si>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</si>
  <si>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</si>
  <si>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</si>
  <si>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</si>
  <si>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</si>
  <si>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</si>
  <si>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</si>
  <si>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</si>
  <si>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</si>
  <si>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</si>
  <si>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</si>
  <si>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</si>
  <si>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</si>
  <si>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</si>
  <si>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</si>
  <si>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</si>
  <si>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</si>
  <si>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</si>
  <si>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</si>
  <si>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</si>
  <si>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</si>
  <si>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</si>
  <si>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</si>
  <si>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</si>
  <si>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</si>
  <si>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</si>
  <si>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</si>
  <si>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</si>
  <si>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</si>
  <si>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</si>
  <si>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</si>
  <si>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</si>
  <si>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</si>
  <si>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</si>
  <si>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</si>
  <si>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</si>
  <si>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</si>
  <si>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</si>
  <si>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</si>
  <si>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</si>
  <si>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</si>
  <si>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</si>
  <si>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</si>
  <si>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</si>
  <si>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</si>
  <si>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</si>
  <si>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</si>
  <si>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</si>
  <si>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</si>
  <si>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</si>
  <si>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</si>
  <si>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</si>
  <si>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</si>
  <si>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</si>
  <si>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</si>
  <si>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</si>
  <si>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</si>
  <si>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</si>
  <si>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</si>
  <si>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</si>
  <si>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</si>
  <si>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</si>
  <si>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</si>
  <si>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</si>
  <si>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</si>
  <si>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</si>
  <si>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</si>
  <si>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</si>
  <si>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</si>
  <si>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</si>
  <si>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</si>
  <si>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</si>
  <si>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</si>
  <si>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</si>
  <si>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</si>
  <si>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</si>
  <si>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</si>
  <si>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</si>
  <si>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</si>
  <si>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</si>
  <si>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</si>
  <si>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</si>
  <si>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</si>
  <si>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</si>
  <si>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</si>
  <si>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</si>
  <si>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</si>
  <si>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</si>
  <si>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</si>
  <si>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</si>
  <si>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</si>
  <si>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</si>
  <si>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</si>
  <si>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</si>
  <si>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</si>
  <si>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</si>
  <si>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</si>
  <si>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</si>
  <si>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</si>
  <si>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</si>
  <si>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</si>
  <si>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</si>
  <si>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</si>
  <si>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</si>
  <si>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</si>
  <si>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</si>
  <si>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</si>
  <si>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</si>
  <si>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</si>
  <si>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</si>
  <si>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</si>
  <si>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</si>
  <si>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</si>
  <si>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</si>
  <si>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</si>
  <si>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</si>
  <si>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</si>
  <si>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</si>
  <si>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</si>
  <si>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</si>
  <si>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</si>
  <si>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</si>
  <si>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</si>
  <si>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</si>
  <si>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</si>
  <si>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</si>
  <si>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</si>
  <si>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</si>
  <si>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</si>
  <si>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</si>
  <si>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</si>
  <si>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</si>
  <si>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</si>
  <si>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</si>
  <si>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</si>
  <si>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</si>
  <si>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</si>
  <si>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</si>
  <si>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</si>
  <si>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</si>
  <si>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</si>
  <si>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</si>
  <si>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</si>
  <si>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</si>
  <si>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</si>
  <si>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</si>
  <si>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</si>
  <si>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</si>
  <si>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</si>
  <si>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</si>
  <si>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</si>
  <si>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</si>
  <si>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</si>
  <si>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</si>
  <si>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</si>
  <si>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</si>
  <si>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</si>
  <si>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</si>
  <si>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</si>
  <si>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</si>
  <si>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</si>
  <si>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</si>
  <si>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</si>
  <si>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</si>
  <si>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</si>
  <si>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</si>
  <si>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</si>
  <si>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</si>
  <si>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</si>
  <si>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</si>
  <si>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</si>
  <si>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</si>
  <si>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</si>
  <si>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</si>
  <si>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</si>
  <si>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</si>
  <si>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</si>
  <si>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</si>
  <si>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</si>
  <si>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</si>
  <si>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</si>
  <si>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</si>
  <si>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</si>
  <si>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</si>
  <si>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</si>
  <si>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</si>
  <si>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</si>
  <si>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</si>
  <si>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</si>
  <si>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</si>
  <si>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</si>
  <si>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</si>
  <si>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</si>
  <si>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</si>
  <si>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</si>
  <si>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</si>
  <si>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</si>
  <si>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</si>
  <si>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</si>
  <si>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</si>
  <si>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</si>
  <si>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</si>
  <si>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</si>
  <si>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</si>
  <si>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</si>
  <si>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</si>
  <si>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</si>
  <si>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</si>
  <si>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</si>
  <si>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</si>
  <si>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</si>
  <si>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</si>
  <si>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</si>
  <si>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</si>
  <si>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</si>
  <si>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</si>
  <si>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</si>
  <si>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</si>
  <si>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</si>
  <si>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</si>
  <si>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</si>
  <si>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</si>
  <si>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</si>
  <si>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</si>
  <si>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</si>
  <si>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</si>
  <si>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</si>
  <si>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</si>
  <si>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</si>
  <si>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</si>
  <si>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</si>
  <si>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</si>
  <si>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</si>
  <si>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</si>
  <si>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</si>
  <si>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</si>
  <si>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</si>
  <si>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</si>
  <si>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</si>
  <si>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</si>
  <si>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</si>
  <si>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</si>
  <si>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</si>
  <si>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</si>
  <si>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</si>
  <si>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</si>
  <si>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</si>
  <si>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</si>
  <si>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</si>
  <si>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</si>
  <si>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</si>
  <si>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</si>
  <si>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</si>
  <si>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</si>
  <si>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</si>
  <si>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</si>
  <si>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</si>
  <si>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</si>
  <si>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</si>
  <si>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</si>
  <si>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</si>
  <si>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</si>
  <si>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</si>
  <si>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</si>
  <si>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</si>
  <si>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</si>
  <si>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</si>
  <si>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</si>
  <si>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</si>
  <si>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</si>
  <si>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</si>
  <si>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</si>
  <si>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</si>
  <si>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</si>
  <si>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</si>
  <si>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</si>
  <si>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</si>
  <si>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</si>
  <si>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</si>
  <si>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</si>
  <si>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</si>
  <si>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</si>
  <si>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</si>
  <si>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</si>
  <si>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</si>
  <si>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</si>
  <si>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</si>
  <si>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</si>
  <si>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</si>
  <si>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</si>
  <si>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</si>
  <si>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</si>
  <si>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</si>
  <si>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</si>
  <si>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</si>
  <si>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</si>
  <si>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</si>
  <si>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</si>
  <si>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</si>
  <si>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</si>
  <si>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</si>
  <si>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</si>
  <si>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</si>
  <si>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</si>
  <si>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</si>
  <si>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</si>
  <si>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</si>
  <si>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</si>
  <si>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</si>
  <si>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</si>
  <si>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</si>
  <si>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</si>
  <si>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</si>
  <si>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</si>
  <si>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</si>
  <si>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</si>
  <si>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</si>
  <si>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</si>
  <si>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</si>
  <si>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</si>
  <si>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</si>
  <si>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</si>
  <si>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</si>
  <si>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</si>
  <si>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</si>
  <si>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</si>
  <si>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</si>
  <si>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</si>
  <si>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</si>
  <si>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</si>
  <si>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</si>
  <si>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</si>
  <si>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</si>
  <si>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</si>
  <si>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</si>
  <si>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</si>
  <si>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</si>
  <si>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</si>
  <si>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</si>
  <si>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</si>
  <si>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</si>
  <si>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</si>
  <si>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</si>
  <si>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</si>
  <si>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</si>
  <si>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</si>
  <si>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</si>
  <si>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</si>
  <si>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</si>
  <si>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</si>
  <si>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</si>
  <si>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</si>
  <si>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</si>
  <si>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</si>
  <si>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</si>
  <si>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</si>
  <si>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</si>
  <si>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</si>
  <si>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</si>
  <si>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</si>
  <si>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</si>
  <si>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</si>
  <si>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</si>
  <si>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</si>
  <si>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</si>
  <si>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</si>
  <si>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</si>
  <si>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</si>
  <si>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</si>
  <si>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</si>
  <si>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</si>
  <si>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</si>
  <si>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</si>
  <si>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</si>
  <si>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</si>
  <si>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</si>
  <si>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</si>
  <si>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</si>
  <si>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</si>
  <si>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</si>
  <si>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</si>
  <si>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</si>
  <si>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</si>
  <si>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</si>
  <si>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</si>
  <si>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</si>
  <si>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</si>
  <si>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</si>
  <si>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</si>
  <si>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</si>
  <si>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</si>
  <si>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</si>
  <si>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</si>
  <si>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</si>
  <si>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</si>
  <si>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</si>
  <si>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</si>
  <si>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</si>
  <si>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</si>
  <si>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</si>
  <si>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</si>
  <si>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</si>
  <si>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</si>
  <si>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</si>
  <si>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</si>
  <si>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</si>
  <si>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</si>
  <si>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</si>
  <si>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</si>
  <si>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</si>
  <si>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</si>
  <si>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</si>
  <si>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</si>
  <si>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</si>
  <si>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</si>
  <si>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</si>
  <si>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</si>
  <si>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</si>
  <si>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</si>
  <si>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</si>
  <si>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</si>
  <si>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</si>
  <si>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</si>
  <si>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</si>
  <si>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</si>
  <si>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</si>
  <si>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</si>
  <si>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</si>
  <si>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</si>
  <si>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</si>
  <si>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</si>
  <si>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</si>
  <si>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</si>
  <si>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</si>
  <si>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</si>
  <si>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</si>
  <si>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</si>
  <si>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</si>
  <si>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</si>
  <si>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</si>
  <si>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</si>
  <si>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</si>
  <si>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</si>
  <si>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</si>
  <si>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</si>
  <si>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</si>
  <si>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</si>
  <si>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</si>
  <si>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</si>
  <si>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</si>
  <si>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</si>
  <si>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</si>
  <si>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</si>
  <si>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</si>
  <si>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</si>
  <si>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</si>
  <si>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</si>
  <si>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</si>
  <si>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</si>
  <si>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</si>
  <si>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</si>
  <si>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</si>
  <si>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</si>
  <si>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</si>
  <si>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</si>
  <si>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</si>
  <si>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</si>
  <si>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</si>
  <si>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</si>
  <si>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</si>
  <si>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</si>
  <si>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</si>
  <si>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</si>
  <si>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</si>
  <si>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</si>
  <si>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</si>
  <si>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</si>
  <si>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</si>
  <si>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</si>
  <si>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</si>
  <si>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</si>
  <si>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</si>
  <si>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</si>
  <si>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</si>
  <si>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</si>
  <si>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</si>
  <si>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</si>
  <si>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</si>
  <si>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</si>
  <si>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</si>
  <si>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</si>
  <si>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</si>
  <si>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</si>
  <si>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</si>
  <si>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</si>
  <si>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</si>
  <si>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</si>
  <si>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</si>
  <si>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</si>
  <si>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</si>
  <si>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</si>
  <si>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</si>
  <si>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</si>
  <si>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</si>
  <si>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</si>
  <si>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</si>
  <si>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</si>
  <si>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</si>
  <si>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</si>
  <si>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</si>
  <si>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</si>
  <si>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</si>
  <si>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</si>
  <si>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</si>
  <si>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</si>
  <si>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</si>
  <si>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</si>
  <si>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</si>
  <si>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</si>
  <si>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</si>
  <si>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</si>
  <si>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</si>
  <si>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</si>
  <si>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</si>
  <si>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</si>
  <si>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</si>
  <si>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</si>
  <si>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</si>
  <si>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</si>
  <si>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</si>
  <si>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</si>
  <si>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</si>
  <si>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</si>
  <si>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</si>
  <si>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</si>
  <si>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</si>
  <si>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</si>
  <si>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</si>
  <si>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</si>
  <si>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</si>
  <si>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</si>
  <si>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</si>
  <si>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</si>
  <si>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</si>
  <si>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</si>
  <si>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</si>
  <si>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</si>
  <si>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</si>
  <si>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</si>
  <si>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</si>
  <si>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</si>
  <si>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</si>
  <si>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</si>
  <si>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</si>
  <si>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</si>
  <si>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</si>
  <si>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</si>
  <si>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</si>
  <si>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</si>
  <si>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</si>
  <si>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</si>
  <si>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</si>
  <si>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</si>
  <si>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</si>
  <si>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</si>
  <si>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</si>
  <si>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</si>
  <si>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</si>
  <si>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</si>
  <si>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</si>
  <si>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</si>
  <si>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</si>
  <si>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</si>
  <si>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</si>
  <si>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</si>
  <si>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</si>
  <si>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</si>
  <si>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</si>
  <si>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</si>
  <si>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</si>
  <si>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</si>
  <si>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</si>
  <si>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</si>
  <si>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</si>
  <si>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</si>
  <si>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</si>
  <si>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</si>
  <si>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</si>
  <si>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</si>
  <si>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</si>
  <si>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</si>
  <si>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</si>
  <si>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</si>
  <si>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</si>
  <si>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</si>
  <si>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</si>
  <si>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</si>
  <si>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</si>
  <si>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</si>
  <si>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</si>
  <si>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</si>
  <si>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</si>
  <si>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</si>
  <si>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</si>
  <si>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</si>
  <si>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</si>
  <si>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</si>
  <si>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</si>
  <si>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</si>
  <si>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</si>
  <si>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</si>
  <si>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</si>
  <si>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</si>
  <si>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</si>
  <si>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</si>
  <si>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</si>
  <si>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</si>
  <si>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</si>
  <si>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</si>
  <si>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</si>
  <si>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</si>
  <si>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</si>
  <si>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</si>
  <si>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</si>
  <si>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</si>
  <si>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</si>
  <si>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</si>
  <si>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</si>
  <si>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</si>
  <si>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</si>
  <si>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</si>
  <si>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</si>
  <si>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</si>
  <si>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</si>
  <si>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</si>
  <si>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</si>
  <si>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</si>
  <si>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</si>
  <si>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</si>
  <si>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</si>
  <si>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</si>
  <si>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</si>
  <si>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</si>
  <si>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</si>
  <si>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</si>
  <si>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</si>
  <si>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</si>
  <si>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</si>
  <si>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</si>
  <si>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</si>
  <si>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</si>
  <si>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</si>
  <si>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</si>
  <si>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</si>
  <si>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</si>
  <si>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</si>
  <si>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</si>
  <si>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</si>
  <si>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</si>
  <si>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</si>
  <si>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</si>
  <si>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</si>
  <si>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</si>
  <si>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</si>
  <si>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</si>
  <si>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</si>
  <si>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</si>
  <si>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</si>
  <si>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</si>
  <si>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</si>
  <si>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</si>
  <si>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</si>
  <si>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</si>
  <si>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</si>
  <si>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</si>
  <si>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</si>
  <si>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</si>
  <si>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</si>
  <si>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</si>
  <si>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</si>
  <si>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</si>
  <si>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</si>
  <si>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</si>
  <si>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</si>
  <si>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</si>
  <si>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</si>
  <si>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</si>
  <si>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</si>
  <si>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</si>
  <si>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</si>
  <si>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</si>
  <si>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</si>
  <si>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</si>
  <si>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</si>
  <si>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</si>
  <si>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</si>
  <si>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</si>
  <si>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</si>
  <si>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</si>
  <si>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</si>
  <si>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</si>
  <si>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</si>
  <si>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</si>
  <si>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</si>
  <si>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</si>
  <si>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</si>
  <si>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</si>
  <si>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</si>
  <si>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</si>
  <si>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</si>
  <si>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</si>
  <si>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</si>
  <si>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</si>
  <si>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</si>
  <si>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</si>
  <si>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</si>
  <si>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</si>
  <si>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</si>
  <si>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</si>
  <si>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</si>
  <si>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</si>
  <si>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</si>
  <si>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</si>
  <si>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</si>
  <si>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</si>
  <si>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</si>
  <si>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</si>
  <si>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</si>
  <si>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</si>
  <si>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</si>
  <si>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</si>
  <si>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</si>
  <si>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</si>
  <si>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</si>
  <si>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</si>
  <si>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</si>
  <si>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</si>
  <si>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</si>
  <si>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</si>
  <si>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</si>
  <si>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</si>
  <si>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</si>
  <si>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</si>
  <si>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</si>
  <si>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</si>
  <si>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</si>
  <si>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</si>
  <si>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</si>
  <si>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</si>
  <si>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</si>
  <si>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</si>
  <si>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</si>
  <si>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</si>
  <si>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</si>
  <si>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</si>
  <si>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</si>
  <si>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</si>
  <si>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</si>
  <si>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</si>
  <si>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</si>
  <si>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</si>
  <si>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</si>
  <si>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</si>
  <si>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</si>
  <si>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</si>
  <si>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</si>
  <si>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</si>
  <si>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</si>
  <si>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</si>
  <si>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</si>
  <si>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</si>
  <si>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</si>
  <si>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</si>
  <si>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</si>
  <si>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</si>
  <si>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</si>
  <si>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</si>
  <si>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</si>
  <si>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</si>
  <si>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</si>
  <si>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</si>
  <si>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</si>
  <si>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</si>
  <si>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</si>
  <si>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</si>
  <si>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</si>
  <si>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</si>
  <si>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</si>
  <si>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</si>
  <si>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</si>
  <si>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</si>
  <si>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</si>
  <si>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</si>
  <si>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</si>
  <si>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</si>
  <si>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</si>
  <si>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</si>
  <si>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</si>
  <si>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</si>
  <si>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</si>
  <si>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</si>
  <si>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</si>
  <si>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</si>
  <si>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</si>
  <si>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</si>
  <si>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</si>
  <si>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</si>
  <si>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</si>
  <si>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</si>
  <si>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</si>
  <si>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</si>
  <si>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</si>
  <si>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</si>
  <si>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</si>
  <si>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</si>
  <si>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</si>
  <si>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</si>
  <si>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</si>
  <si>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</si>
  <si>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</si>
  <si>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</si>
  <si>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</si>
  <si>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</si>
  <si>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</si>
  <si>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</si>
  <si>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</si>
  <si>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</si>
  <si>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</si>
  <si>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</si>
  <si>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</si>
  <si>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</si>
  <si>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</si>
  <si>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</si>
  <si>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</si>
  <si>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</si>
  <si>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</si>
  <si>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</si>
  <si>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</si>
  <si>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</si>
  <si>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</si>
  <si>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</si>
  <si>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</si>
  <si>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</si>
  <si>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</si>
  <si>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</si>
  <si>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</si>
  <si>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</si>
  <si>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</si>
  <si>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</si>
  <si>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</si>
  <si>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</si>
  <si>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</si>
  <si>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</si>
  <si>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</si>
  <si>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</si>
  <si>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</si>
  <si>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</si>
  <si>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</si>
  <si>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</si>
  <si>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</si>
  <si>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</si>
  <si>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</si>
  <si>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</si>
  <si>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</si>
  <si>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</si>
  <si>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</si>
  <si>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</si>
  <si>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</si>
  <si>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</si>
  <si>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</si>
  <si>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</si>
  <si>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</si>
  <si>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</si>
  <si>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</si>
  <si>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</si>
  <si>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</si>
  <si>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</si>
  <si>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</si>
  <si>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</si>
  <si>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</si>
  <si>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</si>
  <si>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</si>
  <si>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</si>
  <si>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</si>
  <si>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</si>
  <si>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</si>
  <si>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</si>
  <si>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</si>
  <si>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</si>
  <si>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</si>
  <si>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</si>
  <si>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</si>
  <si>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</si>
  <si>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</si>
  <si>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</si>
  <si>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</si>
  <si>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</si>
  <si>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</si>
  <si>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</si>
  <si>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</si>
  <si>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</si>
  <si>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</si>
  <si>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</si>
  <si>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</si>
  <si>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</si>
  <si>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</si>
  <si>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</si>
  <si>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</si>
  <si>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</si>
  <si>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</si>
  <si>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</si>
  <si>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</si>
  <si>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</si>
  <si>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</si>
  <si>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</si>
  <si>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</si>
  <si>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</si>
  <si>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</si>
  <si>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</si>
  <si>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</si>
  <si>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</si>
  <si>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</si>
  <si>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</si>
  <si>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</si>
  <si>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</si>
  <si>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</si>
  <si>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</si>
  <si>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</si>
  <si>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</si>
  <si>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</si>
  <si>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</si>
  <si>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</si>
  <si>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</si>
  <si>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</si>
  <si>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</si>
  <si>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</si>
  <si>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</si>
  <si>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</si>
  <si>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</si>
  <si>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</si>
  <si>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</si>
  <si>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</si>
  <si>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</si>
  <si>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</si>
  <si>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</si>
  <si>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</si>
  <si>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</si>
  <si>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</si>
  <si>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</si>
  <si>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</si>
  <si>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</si>
  <si>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</si>
  <si>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</si>
  <si>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</si>
  <si>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</si>
  <si>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</si>
  <si>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</si>
  <si>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</si>
  <si>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</si>
  <si>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</si>
  <si>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</si>
  <si>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</si>
  <si>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</si>
  <si>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</si>
  <si>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</si>
  <si>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</si>
  <si>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</si>
  <si>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</si>
  <si>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</si>
  <si>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</si>
  <si>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</si>
  <si>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</si>
  <si>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</si>
  <si>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</si>
  <si>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</si>
  <si>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</si>
  <si>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</si>
  <si>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</si>
  <si>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</si>
  <si>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</si>
  <si>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</si>
  <si>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</si>
  <si>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</si>
  <si>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</si>
  <si>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</si>
  <si>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</si>
  <si>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</si>
  <si>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</si>
  <si>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</si>
  <si>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</si>
  <si>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</si>
  <si>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</si>
  <si>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</si>
  <si>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</si>
  <si>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</si>
  <si>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</si>
  <si>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</si>
  <si>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</si>
  <si>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</si>
  <si>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</si>
  <si>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</si>
  <si>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</si>
  <si>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</si>
  <si>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</si>
  <si>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</si>
  <si>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</si>
  <si>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</si>
  <si>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</si>
  <si>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</si>
  <si>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</si>
  <si>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</si>
  <si>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</si>
  <si>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</si>
  <si>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</si>
  <si>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</si>
  <si>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</si>
  <si>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</si>
  <si>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</si>
  <si>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</si>
  <si>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</si>
  <si>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</si>
  <si>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</si>
  <si>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</si>
  <si>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</si>
  <si>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</si>
  <si>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</si>
  <si>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</si>
  <si>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</si>
  <si>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</si>
  <si>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</si>
  <si>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</si>
  <si>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</si>
  <si>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</si>
  <si>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</si>
  <si>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</si>
  <si>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</si>
  <si>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</si>
  <si>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</si>
  <si>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</si>
  <si>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</si>
  <si>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</si>
  <si>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</si>
  <si>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</si>
  <si>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</si>
  <si>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</si>
  <si>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</si>
  <si>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</si>
  <si>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</si>
  <si>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</si>
  <si>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</si>
  <si>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</si>
  <si>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</si>
  <si>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</si>
  <si>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</si>
  <si>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</si>
  <si>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</si>
  <si>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</si>
  <si>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</si>
  <si>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</si>
  <si>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</si>
  <si>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</si>
  <si>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</si>
  <si>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</si>
  <si>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</si>
  <si>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</si>
  <si>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</si>
  <si>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</si>
  <si>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</si>
  <si>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</si>
  <si>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</si>
  <si>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</si>
  <si>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</si>
  <si>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</si>
  <si>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</si>
  <si>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</si>
  <si>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</si>
  <si>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</si>
  <si>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</si>
  <si>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</si>
  <si>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</si>
  <si>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</si>
  <si>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</si>
  <si>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</si>
  <si>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</si>
  <si>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</si>
  <si>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</si>
  <si>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</si>
  <si>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</si>
  <si>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</si>
  <si>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</si>
  <si>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</si>
  <si>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</si>
  <si>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</si>
  <si>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</si>
  <si>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</si>
  <si>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</si>
  <si>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</si>
  <si>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</si>
  <si>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</si>
  <si>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</si>
  <si>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</si>
  <si>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</si>
  <si>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</si>
  <si>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</si>
  <si>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</si>
  <si>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</si>
  <si>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</si>
  <si>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</si>
  <si>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</si>
  <si>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</si>
  <si>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</si>
  <si>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</si>
  <si>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</si>
  <si>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</si>
  <si>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</si>
  <si>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</si>
  <si>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</si>
  <si>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</si>
  <si>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</si>
  <si>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</si>
  <si>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</si>
  <si>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</si>
  <si>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</si>
  <si>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</si>
  <si>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</si>
  <si>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</si>
  <si>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</si>
  <si>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</si>
  <si>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</si>
  <si>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</si>
  <si>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</si>
  <si>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</si>
  <si>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</si>
  <si>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</si>
  <si>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</si>
  <si>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</si>
  <si>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</si>
  <si>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</si>
  <si>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</si>
  <si>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</si>
  <si>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</si>
  <si>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</si>
  <si>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</si>
  <si>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</si>
  <si>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</si>
  <si>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</si>
  <si>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</si>
  <si>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</si>
  <si>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</si>
  <si>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</si>
  <si>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</si>
  <si>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</si>
  <si>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</si>
  <si>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</si>
  <si>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</si>
  <si>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</si>
  <si>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</si>
  <si>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</si>
  <si>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</si>
  <si>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</si>
  <si>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</si>
  <si>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</si>
  <si>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</si>
  <si>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</si>
  <si>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</si>
  <si>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</si>
  <si>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</si>
  <si>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</si>
  <si>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</si>
  <si>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</si>
  <si>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</si>
  <si>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</si>
  <si>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</si>
  <si>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</si>
  <si>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</si>
  <si>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</si>
  <si>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</si>
  <si>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</si>
  <si>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</si>
  <si>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</si>
  <si>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</si>
  <si>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</si>
  <si>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</si>
  <si>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</si>
  <si>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</si>
  <si>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</si>
  <si>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</si>
  <si>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</si>
  <si>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</si>
  <si>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</si>
  <si>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</si>
  <si>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</si>
  <si>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</si>
  <si>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</si>
  <si>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</si>
  <si>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</si>
  <si>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</si>
  <si>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</si>
  <si>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</si>
  <si>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</si>
  <si>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</si>
  <si>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</si>
  <si>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</si>
  <si>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</si>
  <si>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</si>
  <si>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</si>
  <si>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</si>
  <si>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</si>
  <si>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</si>
  <si>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</si>
  <si>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</si>
  <si>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</si>
  <si>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</si>
  <si>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</si>
  <si>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</si>
  <si>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</si>
  <si>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</si>
  <si>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</si>
  <si>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</si>
  <si>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</si>
  <si>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</si>
  <si>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</si>
  <si>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</si>
  <si>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</si>
  <si>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</si>
  <si>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</si>
  <si>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</si>
  <si>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</si>
  <si>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</si>
  <si>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</si>
  <si>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</si>
  <si>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</si>
  <si>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</si>
  <si>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</si>
  <si>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</si>
  <si>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</si>
  <si>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</si>
  <si>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</si>
  <si>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</si>
  <si>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</si>
  <si>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</si>
  <si>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</si>
  <si>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</si>
  <si>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</si>
  <si>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</si>
  <si>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</si>
  <si>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</si>
  <si>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</si>
  <si>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</si>
  <si>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</si>
  <si>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</si>
  <si>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</si>
  <si>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</si>
  <si>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</si>
  <si>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</si>
  <si>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</si>
  <si>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</si>
  <si>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</si>
  <si>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</si>
  <si>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</si>
  <si>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</si>
  <si>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</si>
  <si>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</si>
  <si>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</si>
  <si>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</si>
  <si>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</si>
  <si>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</si>
  <si>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</si>
  <si>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</si>
  <si>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</si>
  <si>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</si>
  <si>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</si>
  <si>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</si>
  <si>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</si>
  <si>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</si>
  <si>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</si>
  <si>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</si>
  <si>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</si>
  <si>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</si>
  <si>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</si>
  <si>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</si>
  <si>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</si>
  <si>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</si>
  <si>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</si>
  <si>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</si>
  <si>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</si>
  <si>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</si>
  <si>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</si>
  <si>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</si>
  <si>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</si>
  <si>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</si>
  <si>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</si>
  <si>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</si>
  <si>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</si>
  <si>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</si>
  <si>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</si>
  <si>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</si>
  <si>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</si>
  <si>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</si>
  <si>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</si>
  <si>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</si>
  <si>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</si>
  <si>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</si>
  <si>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</si>
  <si>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</si>
  <si>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</si>
  <si>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</si>
  <si>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</si>
  <si>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</si>
  <si>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</si>
  <si>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</si>
  <si>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</si>
  <si>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</si>
  <si>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</si>
  <si>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</si>
  <si>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</si>
  <si>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</si>
  <si>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</si>
  <si>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</si>
  <si>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</si>
  <si>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</si>
  <si>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</si>
  <si>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</si>
  <si>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</si>
  <si>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</si>
  <si>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</si>
  <si>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</si>
  <si>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</si>
  <si>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</si>
  <si>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</si>
  <si>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</si>
  <si>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</si>
  <si>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</si>
  <si>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</si>
  <si>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</si>
  <si>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</si>
  <si>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</si>
  <si>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</si>
  <si>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</si>
  <si>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</si>
  <si>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</si>
  <si>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</si>
  <si>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</si>
  <si>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</si>
  <si>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</si>
  <si>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</si>
  <si>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</si>
  <si>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</si>
  <si>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</si>
  <si>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</si>
  <si>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</si>
  <si>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</si>
  <si>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</si>
  <si>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</si>
  <si>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</si>
  <si>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</si>
  <si>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</si>
  <si>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</si>
  <si>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</si>
  <si>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</si>
  <si>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</si>
  <si>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</si>
  <si>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</si>
  <si>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</si>
  <si>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</si>
  <si>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</si>
  <si>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</si>
  <si>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</si>
  <si>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</si>
  <si>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</si>
  <si>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</si>
  <si>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</si>
  <si>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</si>
  <si>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</si>
  <si>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</si>
  <si>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</si>
  <si>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</si>
  <si>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</si>
  <si>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</si>
  <si>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</si>
  <si>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</si>
  <si>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</si>
  <si>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</si>
  <si>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</si>
  <si>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</si>
  <si>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</si>
  <si>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</si>
  <si>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</si>
  <si>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</si>
  <si>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</si>
  <si>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</si>
  <si>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</si>
  <si>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</si>
  <si>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</si>
  <si>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</si>
  <si>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</si>
  <si>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</si>
  <si>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</si>
  <si>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</si>
  <si>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</si>
  <si>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</si>
  <si>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</si>
  <si>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</si>
  <si>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</si>
  <si>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</si>
  <si>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</si>
  <si>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</si>
  <si>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</si>
  <si>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</si>
  <si>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</si>
  <si>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</si>
  <si>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</si>
  <si>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</si>
  <si>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</si>
  <si>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</si>
  <si>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</si>
  <si>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</si>
  <si>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</si>
  <si>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</si>
  <si>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</si>
  <si>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</si>
  <si>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</si>
  <si>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</si>
  <si>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</si>
  <si>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</si>
  <si>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</si>
  <si>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</si>
  <si>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</si>
  <si>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</si>
  <si>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</si>
  <si>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</si>
  <si>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</si>
  <si>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</si>
  <si>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</si>
  <si>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</si>
  <si>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</si>
  <si>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</si>
  <si>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</si>
  <si>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</si>
  <si>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</si>
  <si>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</si>
  <si>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</si>
  <si>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</si>
  <si>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</si>
  <si>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</si>
  <si>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</si>
  <si>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</si>
  <si>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</si>
  <si>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</si>
  <si>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</si>
  <si>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</si>
  <si>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</si>
  <si>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</si>
  <si>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</si>
  <si>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</si>
  <si>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</si>
  <si>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</si>
  <si>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</si>
  <si>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</si>
  <si>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</si>
  <si>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</si>
  <si>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</si>
  <si>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</si>
  <si>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</si>
  <si>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</si>
  <si>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</si>
  <si>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</si>
  <si>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</si>
  <si>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</si>
  <si>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</si>
  <si>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</si>
  <si>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</si>
  <si>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</si>
  <si>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</si>
  <si>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</si>
  <si>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</si>
  <si>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</si>
  <si>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</si>
  <si>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</si>
  <si>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</si>
  <si>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</si>
  <si>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</si>
  <si>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</si>
  <si>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</si>
  <si>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</si>
  <si>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</si>
  <si>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</si>
  <si>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</si>
  <si>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</si>
  <si>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</si>
  <si>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</si>
  <si>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</si>
  <si>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</si>
  <si>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</si>
  <si>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</si>
  <si>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</si>
  <si>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</si>
  <si>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</si>
  <si>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</si>
  <si>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</si>
  <si>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</si>
  <si>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</si>
  <si>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</si>
  <si>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</si>
  <si>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</si>
  <si>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</si>
  <si>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</si>
  <si>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</si>
  <si>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</si>
  <si>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</si>
  <si>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</si>
  <si>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</si>
  <si>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</si>
  <si>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</si>
  <si>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</si>
  <si>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</si>
  <si>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</si>
  <si>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</si>
  <si>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</si>
  <si>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</si>
  <si>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</si>
  <si>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</si>
  <si>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</si>
  <si>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</si>
  <si>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</si>
  <si>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</si>
  <si>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</si>
  <si>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</si>
  <si>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</si>
  <si>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</si>
  <si>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</si>
  <si>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</si>
  <si>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</si>
  <si>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</si>
  <si>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</si>
  <si>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</si>
  <si>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</si>
  <si>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</si>
  <si>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</si>
  <si>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</si>
  <si>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</si>
  <si>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</si>
  <si>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</si>
  <si>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</si>
  <si>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</si>
  <si>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</si>
  <si>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</si>
  <si>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</si>
  <si>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</si>
  <si>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</si>
  <si>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</si>
  <si>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</si>
  <si>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</si>
  <si>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</si>
  <si>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</si>
  <si>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</si>
  <si>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</si>
  <si>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</si>
  <si>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</si>
  <si>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</si>
  <si>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</si>
  <si>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</si>
  <si>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</si>
  <si>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</si>
  <si>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</si>
  <si>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</si>
  <si>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</si>
  <si>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</si>
  <si>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</si>
  <si>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</si>
  <si>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</si>
  <si>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</si>
  <si>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</si>
  <si>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</si>
  <si>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</si>
  <si>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</si>
  <si>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</si>
  <si>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</si>
  <si>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</si>
  <si>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</si>
  <si>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</si>
  <si>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</si>
  <si>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</si>
  <si>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</si>
  <si>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</si>
  <si>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</si>
  <si>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</si>
  <si>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</si>
  <si>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</si>
  <si>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</si>
  <si>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</si>
  <si>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</si>
  <si>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</si>
  <si>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</si>
  <si>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</si>
  <si>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</si>
  <si>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</si>
  <si>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</si>
  <si>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</si>
  <si>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</si>
  <si>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</si>
  <si>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</si>
  <si>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</si>
  <si>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</si>
  <si>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</si>
  <si>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</si>
  <si>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</si>
  <si>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</si>
  <si>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</si>
  <si>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</si>
  <si>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</si>
  <si>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</si>
  <si>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</si>
  <si>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</si>
  <si>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</si>
  <si>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</si>
  <si>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</si>
  <si>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</si>
  <si>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</si>
  <si>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</si>
  <si>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</si>
  <si>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</si>
  <si>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</si>
  <si>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</si>
  <si>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</si>
  <si>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</si>
  <si>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</si>
  <si>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</si>
  <si>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</si>
  <si>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</si>
  <si>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</si>
  <si>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</si>
  <si>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</si>
  <si>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</si>
  <si>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</si>
  <si>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</si>
  <si>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</si>
  <si>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</si>
  <si>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</si>
  <si>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</si>
  <si>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</si>
  <si>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</si>
  <si>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</si>
  <si>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</si>
  <si>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</si>
  <si>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</si>
  <si>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</si>
  <si>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</si>
  <si>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</si>
  <si>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</si>
  <si>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</si>
  <si>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</si>
  <si>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</si>
  <si>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</si>
  <si>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</si>
  <si>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</si>
  <si>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</si>
  <si>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</si>
  <si>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</si>
  <si>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</si>
  <si>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</si>
  <si>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</si>
  <si>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</si>
  <si>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</si>
  <si>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</si>
  <si>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</si>
  <si>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</si>
  <si>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</si>
  <si>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</si>
  <si>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</si>
  <si>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</si>
  <si>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</si>
  <si>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</si>
  <si>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</si>
  <si>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</si>
  <si>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</si>
  <si>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</si>
  <si>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</si>
  <si>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</si>
  <si>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</si>
  <si>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</si>
  <si>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</si>
  <si>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</si>
  <si>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</si>
  <si>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</si>
  <si>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</si>
  <si>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</si>
  <si>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</si>
  <si>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</si>
  <si>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</si>
  <si>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</si>
  <si>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</si>
  <si>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</si>
  <si>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</si>
  <si>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</si>
  <si>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</si>
  <si>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</si>
  <si>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</si>
  <si>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</si>
  <si>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</si>
  <si>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</si>
  <si>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</si>
  <si>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</si>
  <si>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</si>
  <si>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</si>
  <si>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</si>
  <si>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</si>
  <si>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</si>
  <si>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</si>
  <si>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</si>
  <si>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</si>
  <si>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</si>
  <si>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</si>
  <si>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</si>
  <si>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</si>
  <si>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</si>
  <si>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</si>
  <si>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</si>
  <si>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</si>
  <si>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</si>
  <si>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</si>
  <si>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</si>
  <si>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</si>
  <si>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</si>
  <si>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</si>
  <si>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</si>
  <si>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</si>
  <si>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</si>
  <si>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</si>
  <si>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</si>
  <si>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</si>
  <si>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</si>
  <si>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</si>
  <si>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</si>
  <si>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</si>
  <si>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</si>
  <si>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</si>
  <si>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</si>
  <si>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</si>
  <si>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</si>
  <si>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</si>
  <si>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</si>
  <si>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</si>
  <si>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</si>
  <si>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</si>
  <si>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</si>
  <si>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</si>
  <si>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</si>
  <si>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</si>
  <si>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</si>
  <si>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</si>
  <si>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</si>
  <si>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</si>
  <si>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</si>
  <si>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</si>
  <si>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</si>
  <si>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</si>
  <si>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</si>
  <si>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</si>
  <si>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</si>
  <si>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</si>
  <si>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</si>
  <si>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</si>
  <si>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</si>
  <si>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</si>
  <si>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</si>
  <si>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</si>
  <si>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</si>
  <si>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</si>
  <si>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</si>
  <si>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</si>
  <si>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</si>
  <si>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</si>
  <si>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</si>
  <si>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</si>
  <si>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</si>
  <si>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</si>
  <si>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</si>
  <si>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</si>
  <si>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</si>
  <si>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</si>
  <si>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</si>
  <si>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</si>
  <si>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</si>
  <si>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</si>
  <si>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</si>
  <si>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</si>
  <si>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</si>
  <si>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</si>
  <si>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</si>
  <si>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</si>
  <si>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</si>
  <si>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</si>
  <si>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</si>
  <si>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</si>
  <si>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</si>
  <si>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</si>
  <si>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</si>
  <si>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</si>
  <si>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</si>
  <si>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</si>
  <si>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</si>
  <si>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</si>
  <si>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</si>
  <si>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</si>
  <si>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</si>
  <si>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</si>
  <si>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</si>
  <si>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</si>
  <si>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</si>
  <si>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</si>
  <si>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</si>
  <si>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</si>
  <si>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</si>
  <si>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</si>
  <si>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</si>
  <si>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</si>
  <si>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</si>
  <si>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</si>
  <si>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</si>
  <si>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</si>
  <si>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</si>
  <si>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</si>
  <si>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</si>
  <si>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</si>
  <si>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</si>
  <si>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</si>
  <si>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</si>
  <si>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</si>
  <si>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</si>
  <si>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</si>
  <si>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</si>
  <si>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</si>
  <si>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</si>
  <si>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</si>
  <si>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</si>
  <si>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</si>
  <si>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</si>
  <si>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</si>
  <si>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</si>
  <si>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</si>
  <si>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</si>
  <si>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</si>
  <si>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</si>
  <si>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</si>
  <si>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</si>
  <si>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</si>
  <si>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</si>
  <si>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</si>
  <si>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</si>
  <si>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</si>
  <si>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</si>
  <si>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</si>
  <si>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</si>
  <si>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</si>
  <si>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</si>
  <si>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</si>
  <si>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</si>
  <si>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</si>
  <si>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</si>
  <si>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</si>
  <si>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</si>
  <si>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</si>
  <si>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</si>
  <si>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</si>
  <si>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</si>
  <si>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</si>
  <si>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</si>
  <si>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</si>
  <si>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</si>
  <si>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</si>
  <si>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</si>
  <si>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</si>
  <si>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</si>
  <si>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</si>
  <si>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</si>
  <si>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</si>
  <si>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</si>
  <si>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</si>
  <si>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</si>
  <si>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</si>
  <si>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</si>
  <si>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</si>
  <si>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</si>
  <si>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</si>
  <si>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</si>
  <si>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</si>
  <si>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</si>
  <si>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</si>
  <si>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</si>
  <si>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</si>
  <si>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</si>
  <si>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</si>
  <si>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</si>
  <si>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</si>
  <si>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</si>
  <si>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</si>
  <si>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</si>
  <si>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</si>
  <si>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</si>
  <si>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</si>
  <si>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</si>
  <si>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</si>
  <si>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</si>
  <si>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</si>
  <si>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</si>
  <si>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</si>
  <si>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</si>
  <si>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</si>
  <si>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</si>
  <si>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</si>
  <si>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</si>
  <si>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</si>
  <si>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</si>
  <si>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</si>
  <si>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</si>
  <si>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</si>
  <si>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</si>
  <si>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</si>
  <si>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</si>
  <si>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</si>
  <si>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</si>
  <si>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</si>
  <si>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</si>
  <si>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</si>
  <si>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</si>
  <si>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</si>
  <si>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</si>
  <si>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</si>
  <si>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</si>
  <si>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</si>
  <si>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</si>
  <si>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</si>
  <si>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</si>
  <si>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</si>
  <si>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</si>
  <si>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</si>
  <si>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</si>
  <si>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</si>
  <si>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</si>
  <si>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</si>
  <si>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</si>
  <si>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</si>
  <si>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</si>
  <si>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</si>
  <si>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</si>
  <si>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</si>
  <si>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</si>
  <si>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</si>
  <si>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</si>
  <si>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</si>
  <si>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</si>
  <si>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</si>
  <si>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</si>
  <si>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</si>
  <si>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</si>
  <si>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</si>
  <si>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</si>
  <si>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</si>
  <si>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</si>
  <si>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</si>
  <si>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</si>
  <si>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</si>
  <si>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</si>
  <si>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</si>
  <si>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</si>
  <si>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</si>
  <si>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</si>
  <si>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</si>
  <si>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</si>
  <si>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</si>
  <si>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</si>
  <si>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</si>
  <si>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</si>
  <si>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</si>
  <si>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</si>
  <si>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</si>
  <si>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</si>
  <si>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</si>
  <si>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</si>
  <si>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</si>
  <si>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</si>
  <si>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</si>
  <si>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</si>
  <si>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</si>
  <si>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</si>
  <si>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</si>
  <si>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</si>
  <si>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</si>
  <si>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</si>
  <si>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</si>
  <si>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</si>
  <si>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</si>
  <si>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</si>
  <si>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</si>
  <si>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</si>
  <si>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</si>
  <si>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</si>
  <si>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</si>
  <si>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</si>
  <si>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</si>
  <si>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</si>
  <si>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</si>
  <si>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</si>
  <si>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</si>
  <si>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</si>
  <si>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</si>
  <si>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</si>
  <si>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</si>
  <si>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</si>
  <si>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</si>
  <si>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</si>
  <si>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</si>
  <si>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</si>
  <si>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</si>
  <si>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</si>
  <si>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</si>
  <si>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</si>
  <si>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</si>
  <si>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</si>
  <si>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</si>
  <si>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</si>
  <si>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</si>
  <si>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</si>
  <si>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</si>
  <si>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</si>
  <si>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</si>
  <si>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</si>
  <si>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</si>
  <si>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</si>
  <si>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</si>
  <si>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</si>
  <si>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</si>
  <si>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</si>
  <si>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</si>
  <si>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</si>
  <si>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</si>
  <si>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</si>
  <si>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</si>
  <si>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</si>
  <si>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</si>
  <si>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</si>
  <si>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</si>
  <si>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</si>
  <si>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</si>
  <si>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</si>
  <si>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</si>
  <si>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</si>
  <si>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</si>
  <si>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</si>
  <si>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</si>
  <si>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</si>
  <si>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</si>
  <si>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</si>
  <si>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</si>
  <si>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</si>
  <si>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</si>
  <si>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</si>
  <si>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</si>
  <si>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</si>
  <si>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</si>
  <si>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</si>
  <si>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</si>
  <si>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</si>
  <si>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</si>
  <si>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</si>
  <si>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</si>
  <si>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</si>
  <si>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</si>
  <si>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</si>
  <si>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</si>
  <si>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</si>
  <si>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</si>
  <si>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</si>
  <si>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</si>
  <si>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</si>
  <si>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</si>
  <si>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</si>
  <si>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</si>
  <si>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</si>
  <si>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</si>
  <si>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</si>
  <si>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</si>
  <si>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</si>
  <si>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</si>
  <si>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</si>
  <si>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</si>
  <si>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</si>
  <si>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</si>
  <si>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</si>
  <si>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</si>
  <si>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</si>
  <si>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</si>
  <si>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</si>
  <si>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</si>
  <si>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</si>
  <si>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</si>
  <si>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</si>
  <si>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</si>
  <si>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</si>
  <si>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</si>
  <si>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</si>
  <si>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</si>
  <si>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</si>
  <si>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</si>
  <si>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</si>
  <si>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</si>
  <si>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</si>
  <si>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</si>
  <si>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</si>
  <si>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</si>
  <si>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</si>
  <si>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</si>
  <si>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</si>
  <si>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</si>
  <si>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</si>
  <si>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</si>
  <si>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</si>
  <si>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</si>
  <si>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</si>
  <si>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</si>
  <si>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</si>
  <si>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</si>
  <si>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</si>
  <si>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</si>
  <si>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</si>
  <si>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</si>
  <si>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</si>
  <si>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</si>
  <si>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</si>
  <si>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</si>
  <si>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</si>
  <si>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</si>
  <si>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</si>
  <si>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</si>
  <si>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</si>
  <si>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</si>
  <si>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</si>
  <si>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</si>
  <si>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</si>
  <si>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</si>
  <si>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</si>
  <si>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</si>
  <si>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</si>
  <si>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</si>
  <si>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</si>
  <si>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</si>
  <si>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</si>
  <si>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</si>
  <si>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</si>
  <si>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</si>
  <si>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</si>
  <si>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</si>
  <si>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</si>
  <si>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</si>
  <si>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</si>
  <si>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</si>
  <si>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</si>
  <si>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</si>
  <si>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</si>
  <si>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</si>
  <si>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</si>
  <si>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</si>
  <si>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</si>
  <si>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</si>
  <si>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</si>
  <si>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</si>
  <si>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</si>
  <si>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</si>
  <si>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</si>
  <si>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</si>
  <si>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</si>
  <si>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</si>
  <si>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</si>
  <si>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</si>
  <si>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</si>
  <si>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</si>
  <si>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</si>
  <si>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</si>
  <si>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</si>
  <si>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</si>
  <si>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</si>
  <si>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</si>
  <si>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</si>
  <si>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</si>
  <si>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</si>
  <si>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</si>
  <si>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</si>
  <si>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</si>
  <si>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</si>
  <si>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</si>
  <si>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</si>
  <si>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</si>
  <si>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</si>
  <si>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</si>
  <si>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</si>
  <si>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</si>
  <si>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</si>
  <si>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</si>
  <si>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</si>
  <si>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</si>
  <si>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</si>
  <si>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</si>
  <si>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</si>
  <si>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</si>
  <si>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</si>
  <si>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</si>
  <si>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</si>
  <si>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</si>
  <si>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</si>
  <si>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</si>
  <si>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</si>
  <si>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</si>
  <si>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</si>
  <si>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</si>
  <si>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</si>
  <si>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</si>
  <si>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</si>
  <si>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</si>
  <si>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</si>
  <si>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</si>
  <si>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</si>
  <si>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</si>
  <si>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</si>
  <si>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</si>
  <si>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</si>
  <si>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</si>
  <si>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</si>
  <si>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</si>
  <si>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</si>
  <si>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</si>
  <si>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</si>
  <si>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</si>
  <si>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</si>
  <si>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</si>
  <si>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</si>
  <si>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</si>
  <si>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</si>
  <si>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</si>
  <si>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</si>
  <si>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</si>
  <si>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</si>
  <si>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</si>
  <si>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</si>
  <si>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</si>
  <si>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</si>
  <si>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</si>
  <si>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</si>
  <si>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</si>
  <si>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</si>
  <si>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</si>
  <si>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</si>
  <si>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</si>
  <si>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</si>
  <si>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</si>
  <si>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</si>
  <si>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</si>
  <si>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</si>
  <si>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</si>
  <si>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</si>
  <si>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</si>
  <si>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</si>
  <si>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</si>
  <si>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</si>
  <si>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</si>
  <si>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</si>
  <si>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</si>
  <si>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</si>
  <si>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</si>
  <si>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</si>
  <si>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</si>
  <si>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</si>
  <si>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</si>
  <si>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</si>
  <si>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</si>
  <si>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</si>
  <si>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</si>
  <si>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</si>
  <si>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</si>
  <si>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</si>
  <si>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</si>
  <si>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</si>
  <si>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</si>
  <si>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</si>
  <si>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</si>
  <si>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</si>
  <si>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</si>
  <si>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</si>
  <si>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</si>
  <si>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</si>
  <si>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</si>
  <si>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</si>
  <si>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</si>
  <si>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</si>
  <si>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</si>
  <si>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</si>
  <si>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</si>
  <si>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</si>
  <si>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</si>
  <si>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</si>
  <si>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</si>
  <si>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</si>
  <si>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</si>
  <si>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</si>
  <si>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</si>
  <si>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</si>
  <si>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</si>
  <si>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</si>
  <si>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</si>
  <si>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</si>
  <si>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</si>
  <si>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</si>
  <si>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</si>
  <si>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</si>
  <si>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</si>
  <si>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</si>
  <si>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</si>
  <si>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</si>
  <si>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</si>
  <si>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</si>
  <si>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</si>
  <si>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</si>
  <si>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</si>
  <si>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</si>
  <si>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</si>
  <si>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</si>
  <si>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</si>
  <si>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</si>
  <si>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</si>
  <si>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</si>
  <si>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</si>
  <si>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</si>
  <si>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</si>
  <si>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</si>
  <si>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</si>
  <si>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</si>
  <si>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</si>
  <si>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</si>
  <si>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</si>
  <si>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</si>
  <si>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</si>
  <si>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</si>
  <si>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</si>
  <si>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</si>
  <si>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</si>
  <si>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</si>
  <si>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</si>
  <si>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</si>
  <si>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</si>
  <si>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</si>
  <si>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</si>
  <si>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</si>
  <si>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</si>
  <si>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</si>
  <si>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</si>
  <si>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</si>
  <si>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</si>
  <si>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</si>
  <si>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</si>
  <si>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</si>
  <si>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</si>
  <si>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</si>
  <si>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</si>
  <si>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</si>
  <si>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</si>
  <si>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</si>
  <si>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</si>
  <si>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</si>
  <si>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</si>
  <si>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</si>
  <si>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</si>
  <si>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</si>
  <si>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</si>
  <si>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</si>
  <si>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</si>
  <si>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</si>
  <si>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</si>
  <si>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</si>
  <si>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</si>
  <si>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</si>
  <si>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</si>
  <si>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</si>
  <si>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</si>
  <si>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</si>
  <si>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</si>
  <si>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</si>
  <si>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</si>
  <si>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</si>
  <si>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</si>
  <si>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</si>
  <si>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</si>
  <si>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</si>
  <si>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</si>
  <si>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</si>
  <si>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</si>
  <si>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</si>
  <si>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</si>
  <si>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</si>
  <si>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</si>
  <si>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</si>
  <si>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</si>
  <si>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</si>
  <si>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</si>
  <si>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</si>
  <si>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</si>
  <si>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</si>
  <si>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</si>
  <si>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</si>
  <si>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</si>
  <si>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</si>
  <si>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</si>
  <si>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</si>
  <si>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</si>
  <si>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</si>
  <si>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</si>
  <si>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</si>
  <si>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</si>
  <si>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</si>
  <si>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</si>
  <si>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</si>
  <si>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</si>
  <si>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</si>
  <si>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</si>
  <si>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</si>
  <si>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</si>
  <si>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</si>
  <si>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</si>
  <si>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</si>
  <si>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</si>
  <si>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</si>
  <si>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</si>
  <si>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</si>
  <si>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</si>
  <si>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</si>
  <si>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</si>
  <si>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</si>
  <si>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</si>
  <si>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</si>
  <si>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</si>
  <si>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</si>
  <si>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</si>
  <si>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</si>
  <si>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</si>
  <si>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</si>
  <si>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</si>
  <si>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</si>
  <si>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</si>
  <si>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</si>
  <si>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</si>
  <si>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</si>
  <si>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</si>
  <si>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</si>
  <si>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</si>
  <si>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</si>
  <si>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</si>
  <si>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</si>
  <si>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</si>
  <si>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</si>
  <si>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</si>
  <si>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</si>
  <si>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</si>
  <si>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</si>
  <si>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</si>
  <si>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</si>
  <si>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</si>
  <si>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</si>
  <si>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</si>
  <si>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</si>
  <si>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</si>
  <si>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</si>
  <si>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</si>
  <si>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</si>
  <si>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</si>
  <si>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</si>
  <si>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</si>
  <si>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</si>
  <si>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</si>
  <si>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</si>
  <si>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</si>
  <si>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</si>
  <si>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</si>
  <si>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</si>
  <si>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</si>
  <si>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</si>
  <si>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</si>
  <si>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</si>
  <si>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</si>
  <si>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</si>
  <si>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</si>
  <si>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</si>
  <si>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</si>
  <si>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</si>
  <si>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</si>
  <si>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</si>
  <si>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</si>
  <si>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</si>
  <si>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</si>
  <si>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</si>
  <si>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</si>
  <si>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</si>
  <si>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</si>
  <si>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</si>
  <si>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</si>
  <si>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</si>
  <si>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</si>
  <si>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</si>
  <si>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</si>
  <si>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</si>
  <si>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</si>
  <si>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</si>
  <si>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</si>
  <si>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</si>
  <si>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</si>
  <si>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</si>
  <si>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</si>
  <si>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</si>
  <si>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</si>
  <si>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</si>
  <si>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</si>
  <si>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</si>
  <si>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</si>
  <si>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</si>
  <si>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</si>
  <si>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</si>
  <si>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</si>
  <si>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</si>
  <si>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</si>
  <si>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</si>
  <si>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</si>
  <si>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</si>
  <si>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</si>
  <si>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</si>
  <si>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</si>
  <si>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</si>
  <si>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</si>
  <si>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</si>
  <si>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</si>
  <si>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</si>
  <si>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</si>
  <si>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</si>
  <si>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</si>
  <si>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</si>
  <si>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</si>
  <si>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</si>
  <si>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</si>
  <si>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</si>
  <si>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</si>
  <si>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</si>
  <si>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</si>
  <si>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</si>
  <si>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</si>
  <si>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</si>
  <si>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</si>
  <si>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</si>
  <si>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</si>
  <si>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</si>
  <si>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</si>
  <si>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</si>
  <si>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</si>
  <si>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</si>
  <si>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</si>
  <si>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</si>
  <si>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</si>
  <si>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</si>
  <si>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</si>
  <si>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</si>
  <si>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</si>
  <si>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</si>
  <si>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</si>
  <si>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</si>
  <si>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</si>
  <si>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</si>
  <si>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</si>
  <si>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</si>
  <si>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</si>
  <si>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</si>
  <si>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</si>
  <si>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</si>
  <si>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</si>
  <si>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</si>
  <si>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</si>
  <si>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</si>
  <si>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</si>
  <si>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</si>
  <si>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</si>
  <si>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</si>
  <si>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</si>
  <si>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</si>
  <si>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</si>
  <si>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</si>
  <si>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</si>
  <si>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</si>
  <si>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</si>
  <si>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</si>
  <si>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</si>
  <si>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</si>
  <si>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</si>
  <si>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</si>
  <si>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</si>
  <si>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</si>
  <si>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</si>
  <si>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</si>
  <si>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</si>
  <si>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</si>
  <si>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</si>
  <si>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</si>
  <si>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</si>
  <si>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</si>
  <si>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</si>
  <si>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</si>
  <si>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</si>
  <si>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</si>
  <si>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</si>
  <si>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</si>
  <si>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</si>
  <si>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</si>
  <si>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</si>
  <si>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</si>
  <si>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</si>
  <si>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</si>
  <si>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</si>
  <si>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</si>
  <si>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</si>
  <si>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</si>
  <si>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</si>
  <si>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</si>
  <si>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</si>
  <si>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</si>
  <si>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</si>
  <si>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</si>
  <si>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</si>
  <si>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</si>
  <si>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</si>
  <si>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</si>
  <si>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</si>
  <si>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</si>
  <si>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</si>
  <si>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</si>
  <si>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</si>
  <si>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</si>
  <si>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</si>
  <si>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</si>
  <si>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</si>
  <si>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</si>
  <si>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</si>
  <si>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</si>
  <si>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</si>
  <si>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</si>
  <si>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</si>
  <si>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</si>
  <si>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</si>
  <si>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</si>
  <si>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</si>
  <si>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</si>
  <si>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</si>
  <si>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</si>
  <si>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</si>
  <si>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</si>
  <si>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</si>
  <si>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</si>
  <si>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</si>
  <si>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</si>
  <si>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</si>
  <si>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</si>
  <si>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</si>
  <si>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</si>
  <si>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</si>
  <si>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</si>
  <si>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</si>
  <si>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</si>
  <si>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</si>
  <si>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</si>
  <si>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</si>
  <si>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</si>
  <si>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</si>
  <si>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</si>
  <si>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</si>
  <si>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</si>
  <si>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</si>
  <si>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</si>
  <si>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</si>
  <si>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</si>
  <si>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</si>
  <si>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</si>
  <si>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</si>
  <si>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</si>
  <si>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</si>
  <si>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</si>
  <si>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</si>
  <si>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</si>
  <si>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</si>
  <si>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</si>
  <si>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</si>
  <si>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</si>
  <si>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</si>
  <si>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</si>
  <si>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</si>
  <si>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</si>
  <si>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</si>
  <si>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</si>
  <si>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</si>
  <si>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</si>
  <si>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</si>
  <si>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</si>
  <si>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</si>
  <si>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</si>
  <si>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</si>
  <si>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</si>
  <si>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</si>
  <si>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</si>
  <si>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</si>
  <si>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</si>
  <si>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</si>
  <si>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</si>
  <si>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</si>
  <si>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</si>
  <si>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</si>
  <si>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</si>
  <si>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</si>
  <si>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</si>
  <si>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</si>
  <si>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</si>
  <si>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</si>
  <si>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</si>
  <si>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</si>
  <si>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</si>
  <si>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</si>
  <si>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</si>
  <si>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</si>
  <si>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</si>
  <si>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</si>
  <si>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</si>
  <si>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</si>
  <si>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</si>
  <si>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</si>
  <si>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</si>
  <si>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</si>
  <si>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</si>
  <si>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</si>
  <si>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</si>
  <si>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</si>
  <si>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</si>
  <si>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</si>
  <si>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</si>
  <si>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</si>
  <si>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</si>
  <si>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</si>
  <si>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</si>
  <si>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</si>
  <si>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</si>
  <si>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</si>
  <si>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</si>
  <si>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</si>
  <si>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</si>
  <si>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</si>
  <si>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</si>
  <si>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</si>
  <si>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</si>
  <si>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</si>
  <si>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</si>
  <si>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</si>
  <si>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</si>
  <si>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</si>
  <si>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</si>
  <si>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</si>
  <si>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</si>
  <si>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</si>
  <si>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</si>
  <si>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</si>
  <si>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</si>
  <si>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</si>
  <si>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</si>
  <si>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</si>
  <si>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</si>
  <si>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</si>
  <si>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</si>
  <si>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</si>
  <si>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</si>
  <si>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</si>
  <si>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</si>
  <si>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</si>
  <si>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</si>
  <si>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</si>
  <si>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</si>
  <si>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</si>
  <si>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</si>
  <si>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</si>
  <si>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</si>
  <si>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</si>
  <si>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</si>
  <si>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</si>
  <si>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</si>
  <si>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</si>
  <si>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</si>
  <si>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</si>
  <si>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</si>
  <si>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</si>
  <si>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</si>
  <si>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</si>
  <si>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</si>
  <si>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</si>
  <si>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</si>
  <si>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</si>
  <si>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</si>
  <si>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</si>
  <si>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</si>
  <si>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</si>
  <si>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</si>
  <si>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</si>
  <si>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</si>
  <si>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</si>
  <si>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</si>
  <si>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</si>
  <si>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</si>
  <si>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</si>
  <si>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</si>
  <si>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</si>
  <si>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</si>
  <si>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</si>
  <si>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</si>
  <si>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</si>
  <si>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</si>
  <si>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</si>
  <si>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</si>
  <si>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</si>
  <si>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</si>
  <si>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</si>
  <si>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</si>
  <si>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</si>
  <si>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</si>
  <si>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</si>
  <si>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</si>
  <si>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</si>
  <si>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</si>
  <si>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</si>
  <si>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</si>
  <si>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</si>
  <si>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</si>
  <si>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</si>
  <si>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</si>
  <si>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</si>
  <si>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</si>
  <si>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</si>
  <si>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</si>
  <si>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</si>
  <si>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</si>
  <si>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</si>
  <si>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</si>
  <si>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</si>
  <si>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</si>
  <si>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</si>
  <si>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</si>
  <si>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</si>
  <si>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</si>
  <si>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</si>
  <si>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</si>
  <si>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</si>
  <si>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</si>
  <si>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</si>
  <si>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</si>
  <si>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</si>
  <si>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</si>
  <si>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</si>
  <si>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</si>
  <si>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</si>
  <si>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</si>
  <si>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</si>
  <si>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</si>
  <si>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</si>
  <si>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</si>
  <si>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</si>
  <si>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</si>
  <si>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</si>
  <si>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</si>
  <si>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</si>
  <si>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</si>
  <si>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</si>
  <si>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</si>
  <si>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</si>
  <si>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</si>
  <si>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</si>
  <si>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</si>
  <si>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</si>
  <si>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</si>
  <si>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</si>
  <si>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</si>
  <si>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</si>
  <si>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</si>
  <si>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</si>
  <si>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</si>
  <si>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</si>
  <si>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</si>
  <si>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</si>
  <si>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</si>
  <si>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</si>
  <si>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</si>
  <si>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</si>
  <si>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</si>
  <si>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</si>
  <si>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</si>
  <si>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</si>
  <si>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</si>
  <si>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</si>
  <si>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</si>
  <si>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</si>
  <si>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</si>
  <si>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</si>
  <si>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</si>
  <si>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</si>
  <si>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</si>
  <si>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</si>
  <si>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</si>
  <si>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</si>
  <si>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</si>
  <si>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</si>
  <si>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</si>
  <si>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</si>
  <si>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</si>
  <si>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</si>
  <si>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</si>
  <si>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</si>
  <si>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</si>
  <si>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</si>
  <si>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</si>
  <si>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</si>
  <si>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</si>
  <si>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</si>
  <si>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</si>
  <si>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</si>
  <si>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</si>
  <si>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</si>
  <si>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</si>
  <si>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</si>
  <si>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</si>
  <si>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</si>
  <si>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</si>
  <si>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</si>
  <si>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</si>
  <si>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</si>
  <si>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</si>
  <si>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</si>
  <si>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</si>
  <si>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</si>
  <si>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</si>
  <si>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</si>
  <si>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</si>
  <si>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</si>
  <si>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</si>
  <si>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</si>
  <si>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</si>
  <si>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</si>
  <si>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</si>
  <si>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</si>
  <si>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</si>
  <si>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</si>
  <si>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</si>
  <si>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</si>
  <si>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</si>
  <si>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</si>
  <si>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</si>
  <si>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</si>
  <si>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</si>
  <si>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</si>
  <si>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</si>
  <si>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</si>
  <si>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</si>
  <si>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</si>
  <si>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</si>
  <si>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</si>
  <si>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</si>
  <si>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</si>
  <si>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</si>
  <si>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</si>
  <si>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</si>
  <si>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</si>
  <si>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</si>
  <si>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</si>
  <si>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</si>
  <si>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</si>
  <si>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</si>
  <si>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</si>
  <si>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</si>
  <si>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</si>
  <si>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</si>
  <si>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</si>
  <si>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</si>
  <si>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</si>
  <si>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</si>
  <si>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</si>
  <si>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</si>
  <si>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</si>
  <si>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</si>
  <si>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</si>
  <si>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</si>
  <si>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</si>
  <si>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</si>
  <si>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</si>
  <si>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</si>
  <si>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</si>
  <si>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</si>
  <si>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</si>
  <si>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</si>
  <si>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</si>
  <si>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</si>
  <si>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</si>
  <si>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</si>
  <si>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</si>
  <si>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</si>
  <si>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</si>
  <si>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</si>
  <si>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</si>
  <si>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</si>
  <si>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</si>
  <si>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</si>
  <si>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</si>
  <si>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</si>
  <si>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</si>
  <si>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</si>
  <si>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</si>
  <si>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</si>
  <si>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</si>
  <si>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</si>
  <si>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</si>
  <si>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</si>
  <si>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</si>
  <si>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</si>
  <si>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</si>
  <si>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</si>
  <si>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</si>
  <si>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</si>
  <si>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</si>
  <si>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</si>
  <si>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</si>
  <si>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</si>
  <si>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</si>
  <si>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</si>
  <si>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</si>
  <si>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</si>
  <si>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</si>
  <si>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</si>
  <si>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</si>
  <si>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</si>
  <si>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</si>
  <si>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</si>
  <si>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</si>
  <si>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</si>
  <si>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</si>
  <si>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</si>
  <si>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</si>
  <si>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</si>
  <si>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</si>
  <si>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</si>
  <si>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</si>
  <si>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</si>
  <si>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</si>
  <si>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</si>
  <si>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</si>
  <si>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</si>
  <si>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</si>
  <si>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</si>
  <si>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</si>
  <si>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</si>
  <si>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</si>
  <si>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</si>
  <si>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</si>
  <si>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</si>
  <si>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</si>
  <si>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</si>
  <si>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</si>
  <si>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</si>
  <si>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</si>
  <si>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</si>
  <si>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</si>
  <si>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</si>
  <si>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</si>
  <si>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</si>
  <si>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</si>
  <si>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</si>
  <si>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</si>
  <si>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</si>
  <si>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</si>
  <si>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</si>
  <si>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</si>
  <si>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</si>
  <si>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</si>
  <si>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</si>
  <si>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</si>
  <si>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</si>
  <si>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</si>
  <si>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</si>
  <si>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</si>
  <si>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</si>
  <si>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</si>
  <si>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</si>
  <si>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</si>
  <si>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</si>
  <si>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</si>
  <si>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</si>
  <si>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</si>
  <si>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</si>
  <si>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</si>
  <si>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</si>
  <si>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</si>
  <si>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</si>
  <si>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</si>
  <si>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</si>
  <si>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</si>
  <si>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</si>
  <si>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</si>
  <si>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</si>
  <si>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</si>
  <si>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</si>
  <si>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</si>
  <si>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</si>
  <si>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</si>
  <si>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</si>
  <si>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</si>
  <si>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</si>
  <si>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</si>
  <si>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</si>
  <si>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</si>
  <si>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</si>
  <si>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</si>
  <si>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</si>
  <si>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</si>
  <si>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</si>
  <si>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</si>
  <si>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</si>
  <si>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</si>
  <si>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</si>
  <si>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</si>
  <si>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</si>
  <si>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</si>
  <si>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</si>
  <si>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</si>
  <si>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</si>
  <si>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</si>
  <si>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</si>
  <si>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</si>
  <si>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</si>
  <si>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</si>
  <si>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</si>
  <si>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</si>
  <si>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</si>
  <si>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</si>
  <si>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</si>
  <si>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</si>
  <si>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</si>
  <si>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</si>
  <si>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</si>
  <si>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</si>
  <si>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</si>
  <si>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</si>
  <si>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</si>
  <si>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</si>
  <si>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</si>
  <si>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</si>
  <si>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</si>
  <si>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</si>
  <si>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</si>
  <si>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</si>
  <si>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</si>
  <si>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</si>
  <si>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</si>
  <si>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</si>
  <si>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</si>
  <si>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</si>
  <si>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</si>
  <si>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</si>
  <si>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</si>
  <si>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</si>
  <si>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</si>
  <si>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</si>
  <si>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</si>
  <si>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</si>
  <si>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</si>
  <si>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</si>
  <si>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</si>
  <si>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</si>
  <si>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</si>
  <si>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</si>
  <si>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</si>
  <si>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</si>
  <si>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</si>
  <si>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</si>
  <si>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</si>
  <si>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</si>
  <si>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</si>
  <si>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</si>
  <si>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</si>
  <si>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</si>
  <si>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</si>
  <si>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</si>
  <si>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</si>
  <si>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</si>
  <si>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</si>
  <si>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</si>
  <si>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</si>
  <si>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</si>
  <si>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</si>
  <si>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</si>
  <si>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</si>
  <si>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</si>
  <si>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</si>
  <si>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</si>
  <si>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</si>
  <si>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</si>
  <si>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</si>
  <si>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</si>
  <si>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</si>
  <si>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</si>
  <si>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</si>
  <si>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</si>
  <si>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</si>
  <si>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</si>
  <si>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</si>
  <si>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</si>
  <si>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</si>
  <si>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</si>
  <si>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</si>
  <si>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</si>
  <si>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</si>
  <si>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</si>
  <si>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</si>
  <si>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</si>
  <si>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</si>
  <si>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</si>
  <si>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</si>
  <si>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</si>
  <si>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</si>
  <si>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</si>
  <si>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</si>
  <si>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</si>
  <si>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</si>
  <si>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</si>
  <si>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</si>
  <si>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</si>
  <si>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</si>
  <si>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</si>
  <si>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</si>
  <si>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</si>
  <si>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</si>
  <si>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</si>
  <si>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</si>
  <si>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</si>
  <si>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</si>
  <si>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</si>
  <si>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</si>
  <si>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</si>
  <si>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</si>
  <si>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</si>
  <si>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</si>
  <si>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</si>
  <si>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</si>
  <si>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</si>
  <si>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</si>
  <si>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</si>
  <si>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</si>
  <si>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</si>
  <si>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</si>
  <si>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</si>
  <si>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</si>
  <si>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</si>
  <si>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</si>
  <si>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</si>
  <si>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</si>
  <si>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</si>
  <si>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</si>
  <si>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</si>
  <si>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</si>
  <si>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</si>
  <si>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</si>
  <si>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</si>
  <si>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</si>
  <si>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</si>
  <si>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</si>
  <si>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</si>
  <si>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</si>
  <si>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</si>
  <si>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</si>
  <si>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</si>
  <si>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</si>
  <si>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</si>
  <si>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</si>
  <si>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</si>
  <si>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</si>
  <si>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</si>
  <si>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</si>
  <si>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</si>
  <si>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</si>
  <si>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</si>
  <si>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</si>
  <si>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</si>
  <si>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</si>
  <si>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</si>
  <si>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</si>
  <si>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</si>
  <si>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</si>
  <si>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</si>
  <si>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</si>
  <si>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</si>
  <si>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</si>
  <si>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</si>
  <si>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</si>
  <si>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</si>
  <si>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</si>
  <si>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</si>
  <si>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</si>
  <si>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</si>
  <si>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</si>
  <si>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</si>
  <si>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</si>
  <si>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</si>
  <si>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</si>
  <si>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</si>
  <si>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</si>
  <si>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</si>
  <si>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</si>
  <si>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</si>
  <si>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</si>
  <si>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</si>
  <si>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</si>
  <si>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</si>
  <si>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</si>
  <si>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</si>
  <si>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</si>
  <si>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</si>
  <si>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</si>
  <si>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</si>
  <si>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</si>
  <si>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</si>
  <si>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</si>
  <si>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</si>
  <si>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</si>
  <si>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</si>
  <si>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</si>
  <si>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</si>
  <si>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</si>
  <si>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</si>
  <si>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</si>
  <si>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</si>
  <si>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</si>
  <si>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</si>
  <si>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</si>
  <si>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</si>
  <si>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</si>
  <si>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</si>
  <si>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</si>
  <si>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</si>
  <si>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</si>
  <si>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</si>
  <si>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</si>
  <si>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</si>
  <si>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</si>
  <si>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</si>
  <si>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</si>
  <si>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</si>
  <si>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</si>
  <si>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</si>
  <si>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</si>
  <si>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</si>
  <si>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</si>
  <si>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</si>
  <si>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</si>
  <si>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</si>
  <si>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</si>
  <si>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</si>
  <si>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</si>
  <si>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</si>
  <si>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</si>
  <si>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</si>
  <si>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</si>
  <si>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</si>
  <si>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</si>
  <si>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</si>
  <si>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</si>
  <si>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</si>
  <si>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</si>
  <si>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</si>
  <si>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</si>
  <si>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</si>
  <si>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</si>
  <si>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</si>
  <si>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</si>
  <si>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</si>
  <si>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</si>
  <si>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</si>
  <si>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</si>
  <si>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</si>
  <si>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</si>
  <si>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</si>
  <si>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</si>
  <si>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</si>
  <si>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</si>
  <si>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</si>
  <si>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</si>
  <si>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</si>
  <si>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</si>
  <si>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</si>
  <si>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</si>
  <si>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</si>
  <si>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</si>
  <si>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</si>
  <si>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</si>
  <si>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</si>
  <si>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</si>
  <si>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</si>
  <si>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</si>
  <si>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</si>
  <si>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</si>
  <si>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</si>
  <si>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</si>
  <si>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</si>
  <si>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</si>
  <si>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</si>
  <si>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</si>
  <si>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</si>
  <si>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</si>
  <si>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</si>
  <si>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</si>
  <si>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</si>
  <si>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</si>
  <si>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</si>
  <si>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</si>
  <si>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</si>
  <si>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</si>
  <si>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</si>
  <si>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</si>
  <si>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</si>
  <si>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</si>
  <si>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</si>
  <si>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</si>
  <si>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</si>
  <si>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</si>
  <si>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</si>
  <si>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</si>
  <si>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</si>
  <si>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</si>
  <si>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</si>
  <si>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</si>
  <si>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</si>
  <si>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</si>
  <si>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</si>
  <si>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</si>
  <si>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</si>
  <si>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</si>
  <si>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</si>
  <si>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</si>
  <si>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</si>
  <si>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</si>
  <si>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</si>
  <si>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</si>
  <si>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</si>
  <si>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</si>
  <si>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</si>
  <si>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</si>
  <si>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</si>
  <si>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</si>
  <si>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</si>
  <si>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</si>
  <si>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</si>
  <si>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</si>
  <si>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</si>
  <si>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</si>
  <si>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</si>
  <si>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</si>
  <si>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</si>
  <si>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</si>
  <si>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</si>
  <si>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</si>
  <si>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</si>
  <si>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</si>
  <si>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</si>
  <si>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</si>
  <si>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</si>
  <si>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</si>
  <si>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</si>
  <si>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</si>
  <si>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</si>
  <si>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</si>
  <si>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</si>
  <si>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</si>
  <si>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</si>
  <si>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</si>
  <si>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</si>
  <si>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</si>
  <si>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</si>
  <si>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</si>
  <si>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</si>
  <si>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</si>
  <si>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</si>
  <si>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</si>
  <si>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</si>
  <si>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</si>
  <si>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</si>
  <si>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</si>
  <si>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</si>
  <si>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</si>
  <si>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</si>
  <si>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</si>
  <si>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</si>
  <si>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</si>
  <si>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</si>
  <si>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</si>
  <si>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</si>
  <si>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</si>
  <si>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</si>
  <si>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</si>
  <si>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</si>
  <si>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</si>
  <si>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</si>
  <si>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</si>
  <si>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</si>
  <si>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</si>
  <si>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</si>
  <si>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</si>
  <si>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</si>
  <si>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</si>
  <si>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</si>
  <si>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</si>
  <si>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</si>
  <si>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</si>
  <si>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</si>
  <si>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</si>
  <si>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</si>
  <si>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</si>
  <si>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</si>
  <si>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</si>
  <si>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</si>
  <si>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</si>
  <si>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</si>
  <si>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</si>
  <si>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</si>
  <si>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</si>
  <si>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</si>
  <si>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</si>
  <si>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</si>
  <si>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</si>
  <si>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</si>
  <si>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</si>
  <si>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</si>
  <si>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</si>
  <si>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</si>
  <si>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</si>
  <si>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</si>
  <si>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</si>
  <si>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</si>
  <si>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</si>
  <si>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</si>
  <si>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</si>
  <si>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</si>
  <si>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</si>
  <si>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</si>
  <si>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</si>
  <si>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</si>
  <si>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</si>
  <si>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</si>
  <si>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</si>
  <si>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</si>
  <si>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</si>
  <si>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</si>
  <si>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</si>
  <si>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</si>
  <si>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</si>
  <si>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</si>
  <si>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</si>
  <si>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</si>
  <si>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</si>
  <si>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</si>
  <si>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</si>
  <si>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</si>
  <si>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</si>
  <si>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</si>
  <si>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</si>
  <si>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</si>
  <si>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</si>
  <si>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</si>
  <si>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</si>
  <si>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</si>
  <si>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</si>
  <si>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</si>
  <si>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</si>
  <si>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</si>
  <si>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</si>
  <si>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</si>
  <si>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</si>
  <si>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</si>
  <si>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</si>
  <si>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</si>
  <si>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</si>
  <si>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</si>
  <si>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</si>
  <si>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</si>
  <si>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</si>
  <si>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</si>
  <si>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</si>
  <si>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</si>
  <si>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</si>
  <si>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</si>
  <si>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</si>
  <si>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</si>
  <si>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</si>
  <si>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</si>
  <si>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</si>
  <si>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</si>
  <si>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</si>
  <si>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</si>
  <si>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</si>
  <si>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</si>
  <si>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</si>
  <si>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</si>
  <si>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</si>
  <si>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</si>
  <si>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</si>
  <si>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</si>
  <si>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</si>
  <si>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</si>
  <si>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</si>
  <si>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</si>
  <si>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</si>
  <si>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</si>
  <si>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</si>
  <si>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</si>
  <si>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</si>
  <si>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</si>
  <si>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</si>
  <si>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</si>
  <si>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</si>
  <si>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</si>
  <si>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</si>
  <si>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</si>
  <si>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</si>
  <si>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</si>
  <si>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</si>
  <si>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</si>
  <si>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</si>
  <si>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</si>
  <si>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</si>
  <si>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</si>
  <si>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</si>
  <si>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</si>
  <si>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</si>
  <si>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</si>
  <si>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</si>
  <si>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</si>
  <si>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</si>
  <si>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</si>
  <si>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</si>
  <si>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</si>
  <si>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</si>
  <si>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</si>
  <si>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</si>
  <si>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</si>
  <si>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</si>
  <si>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</si>
  <si>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</si>
  <si>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</si>
  <si>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</si>
  <si>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</si>
  <si>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</si>
  <si>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</si>
  <si>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</si>
  <si>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</si>
  <si>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</si>
  <si>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</si>
  <si>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</si>
  <si>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</si>
  <si>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</si>
  <si>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</si>
  <si>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</si>
  <si>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</si>
  <si>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</si>
  <si>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</si>
  <si>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</si>
  <si>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</si>
  <si>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</si>
  <si>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</si>
  <si>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</si>
  <si>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</si>
  <si>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</si>
  <si>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</si>
  <si>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</si>
  <si>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</si>
  <si>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</si>
  <si>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</si>
  <si>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</si>
  <si>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</si>
  <si>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</si>
  <si>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</si>
  <si>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</si>
  <si>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</si>
  <si>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</si>
  <si>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</si>
  <si>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</si>
  <si>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</si>
  <si>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</si>
  <si>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</si>
  <si>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</si>
  <si>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</si>
  <si>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</si>
  <si>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</si>
  <si>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</si>
  <si>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</si>
  <si>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</si>
  <si>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</si>
  <si>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</si>
  <si>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</si>
  <si>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</si>
  <si>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</si>
  <si>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</si>
  <si>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</si>
  <si>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</si>
  <si>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</si>
  <si>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</si>
  <si>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</si>
  <si>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</si>
  <si>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</si>
  <si>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</si>
  <si>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</si>
  <si>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</si>
  <si>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</si>
  <si>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</si>
  <si>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</si>
  <si>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</si>
  <si>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</si>
  <si>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</si>
  <si>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</si>
  <si>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</si>
  <si>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</si>
  <si>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</si>
  <si>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</si>
  <si>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</si>
  <si>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</si>
  <si>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</si>
  <si>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</si>
  <si>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</si>
  <si>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</si>
  <si>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</si>
  <si>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</si>
  <si>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</si>
  <si>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</si>
  <si>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</si>
  <si>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</si>
  <si>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</si>
  <si>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</si>
  <si>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</si>
  <si>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</si>
  <si>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</si>
  <si>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</si>
  <si>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</si>
  <si>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</si>
  <si>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</si>
  <si>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</si>
  <si>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</si>
  <si>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</si>
  <si>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</si>
  <si>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</si>
  <si>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</si>
  <si>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</si>
  <si>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</si>
  <si>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</si>
  <si>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</si>
  <si>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</si>
  <si>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</si>
  <si>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</si>
  <si>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</si>
  <si>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</si>
  <si>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</si>
  <si>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</si>
  <si>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</si>
  <si>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</si>
  <si>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</si>
  <si>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</si>
  <si>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</si>
  <si>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</si>
  <si>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</si>
  <si>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</si>
  <si>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</si>
  <si>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</si>
  <si>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</si>
  <si>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</si>
  <si>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</si>
  <si>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</si>
  <si>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</si>
  <si>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</si>
  <si>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</si>
  <si>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</si>
  <si>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</si>
  <si>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</si>
  <si>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</si>
  <si>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</si>
  <si>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</si>
  <si>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</si>
  <si>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</si>
  <si>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</si>
  <si>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</si>
  <si>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</si>
  <si>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</si>
  <si>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</si>
  <si>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</si>
  <si>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</si>
  <si>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</si>
  <si>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</si>
  <si>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</si>
  <si>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</si>
  <si>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</si>
  <si>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</si>
  <si>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</si>
  <si>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</si>
  <si>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</si>
  <si>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</si>
  <si>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</si>
  <si>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</si>
  <si>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</si>
  <si>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</si>
  <si>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</si>
  <si>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</si>
  <si>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</si>
  <si>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</si>
  <si>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</si>
  <si>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</si>
  <si>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</si>
  <si>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</si>
  <si>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</si>
  <si>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</si>
  <si>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</si>
  <si>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</si>
  <si>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</si>
  <si>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</si>
  <si>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</si>
  <si>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</si>
  <si>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</si>
  <si>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</si>
  <si>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</si>
  <si>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</si>
  <si>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</si>
  <si>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</si>
  <si>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</si>
  <si>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</si>
  <si>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</si>
  <si>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</si>
  <si>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</si>
  <si>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</si>
  <si>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</si>
  <si>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</si>
  <si>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</si>
  <si>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</si>
  <si>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</si>
  <si>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</si>
  <si>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</si>
  <si>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</si>
  <si>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</si>
  <si>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</si>
  <si>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</si>
  <si>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</si>
  <si>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</si>
  <si>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</si>
  <si>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</si>
  <si>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</si>
  <si>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</si>
  <si>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</si>
  <si>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</si>
  <si>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</si>
  <si>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</si>
  <si>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</si>
  <si>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</si>
  <si>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</si>
  <si>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</si>
  <si>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</si>
  <si>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</si>
  <si>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</si>
  <si>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</si>
  <si>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</si>
  <si>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</si>
  <si>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</si>
  <si>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</si>
  <si>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</si>
  <si>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</si>
  <si>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</si>
  <si>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</si>
  <si>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</si>
  <si>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</si>
  <si>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</si>
  <si>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</si>
  <si>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</si>
  <si>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</si>
  <si>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</si>
  <si>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</si>
  <si>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</si>
  <si>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</si>
  <si>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</si>
  <si>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</si>
  <si>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</si>
  <si>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</si>
  <si>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</si>
  <si>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</si>
  <si>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</si>
  <si>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</si>
  <si>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</si>
  <si>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</si>
  <si>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</si>
  <si>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</si>
  <si>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</si>
  <si>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</si>
  <si>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</si>
  <si>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</si>
  <si>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</si>
  <si>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</si>
  <si>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</si>
  <si>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</si>
  <si>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</si>
  <si>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</si>
  <si>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</si>
  <si>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</si>
  <si>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</si>
  <si>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</si>
  <si>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</si>
  <si>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</si>
  <si>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</si>
  <si>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</si>
  <si>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</si>
  <si>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</si>
  <si>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</si>
  <si>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</si>
  <si>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</si>
  <si>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</si>
  <si>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</si>
  <si>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</si>
  <si>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</si>
  <si>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</si>
  <si>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</si>
  <si>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</si>
  <si>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</si>
  <si>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</si>
  <si>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</si>
  <si>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</si>
  <si>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</si>
  <si>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</si>
  <si>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</si>
  <si>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</si>
  <si>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</si>
  <si>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</si>
  <si>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</si>
  <si>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</si>
  <si>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</si>
  <si>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</si>
  <si>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</si>
  <si>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</si>
  <si>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</si>
  <si>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</si>
  <si>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</si>
  <si>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</si>
  <si>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</si>
  <si>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</si>
  <si>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</si>
  <si>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</si>
  <si>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</si>
  <si>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</si>
  <si>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</si>
  <si>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</si>
  <si>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</si>
  <si>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</si>
  <si>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</si>
  <si>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</si>
  <si>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</si>
  <si>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</si>
  <si>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</si>
  <si>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</si>
  <si>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</si>
  <si>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</si>
  <si>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</si>
  <si>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</si>
  <si>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</si>
  <si>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</si>
  <si>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</si>
  <si>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</si>
  <si>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</si>
  <si>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</si>
  <si>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</si>
  <si>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</si>
  <si>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</si>
  <si>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</si>
  <si>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</si>
  <si>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</si>
  <si>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</si>
  <si>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</si>
  <si>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</si>
  <si>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</si>
  <si>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</si>
  <si>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</si>
  <si>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</si>
  <si>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</si>
  <si>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</si>
  <si>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</si>
  <si>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</si>
  <si>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</si>
  <si>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</si>
  <si>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</si>
  <si>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</si>
  <si>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</si>
  <si>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</si>
  <si>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</si>
  <si>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</si>
  <si>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</si>
  <si>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</si>
  <si>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</si>
  <si>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</si>
  <si>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</si>
  <si>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</si>
  <si>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</si>
  <si>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</si>
  <si>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</si>
  <si>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</si>
  <si>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</si>
  <si>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</si>
  <si>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</si>
  <si>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</si>
  <si>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</si>
  <si>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</si>
  <si>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</si>
  <si>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</si>
  <si>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</si>
  <si>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</si>
  <si>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</si>
  <si>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</si>
  <si>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</si>
  <si>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</si>
  <si>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</si>
  <si>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</si>
  <si>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</si>
  <si>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</si>
  <si>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</si>
  <si>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</si>
  <si>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</si>
  <si>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</si>
  <si>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</si>
  <si>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</si>
  <si>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</si>
  <si>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</si>
  <si>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</si>
  <si>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</si>
  <si>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</si>
  <si>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</si>
  <si>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</si>
  <si>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</si>
  <si>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</si>
  <si>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</si>
  <si>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</si>
  <si>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</si>
  <si>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</si>
  <si>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</si>
  <si>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</si>
  <si>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</si>
  <si>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</si>
  <si>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</si>
  <si>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</si>
  <si>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</si>
  <si>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</si>
  <si>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</si>
  <si>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</si>
  <si>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</si>
  <si>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</si>
  <si>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</si>
  <si>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</si>
  <si>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</si>
  <si>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</si>
  <si>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</si>
  <si>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</si>
  <si>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</si>
  <si>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</si>
  <si>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</si>
  <si>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</si>
  <si>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</si>
  <si>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</si>
  <si>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</si>
  <si>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</si>
  <si>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</si>
  <si>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</si>
  <si>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</si>
  <si>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</si>
  <si>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</si>
  <si>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</si>
  <si>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</si>
  <si>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</si>
  <si>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</si>
  <si>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</si>
  <si>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</si>
  <si>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</si>
  <si>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</si>
  <si>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</si>
  <si>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</si>
  <si>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</si>
  <si>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</si>
  <si>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</si>
  <si>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</si>
  <si>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</si>
  <si>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</si>
  <si>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</si>
  <si>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</si>
  <si>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</si>
  <si>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</si>
  <si>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</si>
  <si>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</si>
  <si>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</si>
  <si>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</si>
  <si>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</si>
  <si>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</si>
  <si>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</si>
  <si>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</si>
  <si>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</si>
  <si>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</si>
  <si>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</si>
  <si>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</si>
  <si>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</si>
  <si>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</si>
  <si>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</si>
  <si>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</si>
  <si>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</si>
  <si>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</si>
  <si>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</si>
  <si>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</si>
  <si>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</si>
  <si>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</si>
  <si>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</si>
  <si>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</si>
  <si>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</si>
  <si>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</si>
  <si>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</si>
  <si>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</si>
  <si>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</si>
  <si>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</si>
  <si>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</si>
  <si>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</si>
  <si>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</si>
  <si>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</si>
  <si>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</si>
  <si>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</si>
  <si>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</si>
  <si>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</si>
  <si>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</si>
  <si>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</si>
  <si>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</si>
  <si>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</si>
  <si>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</si>
  <si>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</si>
  <si>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</si>
  <si>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</si>
  <si>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</si>
  <si>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</si>
  <si>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</si>
  <si>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</si>
  <si>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</si>
  <si>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</si>
  <si>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</si>
  <si>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</si>
  <si>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</si>
  <si>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</si>
  <si>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</si>
  <si>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</si>
  <si>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</si>
  <si>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</si>
  <si>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</si>
  <si>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</si>
  <si>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</si>
  <si>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</si>
  <si>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</si>
  <si>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</si>
  <si>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</si>
  <si>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</si>
  <si>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</si>
  <si>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</si>
  <si>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</si>
  <si>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</si>
  <si>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</si>
  <si>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</si>
  <si>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</si>
  <si>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</si>
  <si>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</si>
  <si>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</si>
  <si>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</si>
  <si>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</si>
  <si>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</si>
  <si>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</si>
  <si>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</si>
  <si>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</si>
  <si>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</si>
  <si>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</si>
  <si>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</si>
  <si>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</si>
  <si>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</si>
  <si>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</si>
  <si>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</si>
  <si>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</si>
  <si>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</si>
  <si>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</si>
  <si>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</si>
  <si>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</si>
  <si>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</si>
  <si>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</si>
  <si>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</si>
  <si>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</si>
  <si>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</si>
  <si>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</si>
  <si>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</si>
  <si>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</si>
  <si>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</si>
  <si>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</si>
  <si>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</si>
  <si>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</si>
  <si>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</si>
  <si>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</si>
  <si>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</si>
  <si>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</si>
  <si>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</si>
  <si>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</si>
  <si>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</si>
  <si>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</si>
  <si>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</si>
  <si>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</si>
  <si>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</si>
  <si>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</si>
  <si>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</si>
  <si>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</si>
  <si>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</si>
  <si>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</si>
  <si>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</si>
  <si>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</si>
  <si>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</si>
  <si>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</si>
  <si>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</si>
  <si>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</si>
  <si>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</si>
  <si>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</si>
  <si>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</si>
  <si>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</si>
  <si>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</si>
  <si>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</si>
  <si>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</si>
  <si>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</si>
  <si>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</si>
  <si>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</si>
  <si>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</si>
  <si>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</si>
  <si>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</si>
  <si>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</si>
  <si>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</si>
  <si>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</si>
  <si>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</si>
  <si>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</si>
  <si>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</si>
  <si>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</si>
  <si>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</si>
  <si>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</si>
  <si>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</si>
  <si>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</si>
  <si>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</si>
  <si>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</si>
  <si>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</si>
  <si>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</si>
  <si>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</si>
  <si>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</si>
  <si>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</si>
  <si>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</si>
  <si>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</si>
  <si>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</si>
  <si>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</si>
  <si>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</si>
  <si>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</si>
  <si>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</si>
  <si>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</si>
  <si>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</si>
  <si>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</si>
  <si>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</si>
  <si>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</si>
  <si>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</si>
  <si>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</si>
  <si>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</si>
  <si>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</si>
  <si>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</si>
  <si>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</si>
  <si>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</si>
  <si>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</si>
  <si>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</si>
  <si>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</si>
  <si>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</si>
  <si>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</si>
  <si>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</si>
  <si>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</si>
  <si>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</si>
  <si>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</si>
  <si>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</si>
  <si>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</si>
  <si>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</si>
  <si>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</si>
  <si>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</si>
  <si>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</si>
  <si>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</si>
  <si>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</si>
  <si>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</si>
  <si>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</si>
  <si>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</si>
  <si>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</si>
  <si>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</si>
  <si>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</si>
  <si>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</si>
  <si>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</si>
  <si>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</si>
  <si>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</si>
  <si>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</si>
  <si>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</si>
  <si>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</si>
  <si>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</si>
  <si>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</si>
  <si>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</si>
  <si>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</si>
  <si>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</si>
  <si>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</si>
  <si>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</si>
  <si>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</si>
  <si>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</si>
  <si>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</si>
  <si>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</si>
  <si>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</si>
  <si>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</si>
  <si>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</si>
  <si>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</si>
  <si>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</si>
  <si>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</si>
  <si>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</si>
  <si>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</si>
  <si>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</si>
  <si>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</si>
  <si>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</si>
  <si>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</si>
  <si>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</si>
  <si>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</si>
  <si>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</si>
  <si>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</si>
  <si>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</si>
  <si>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</si>
  <si>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</si>
  <si>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</si>
  <si>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</si>
  <si>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</si>
  <si>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</si>
  <si>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</si>
  <si>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</si>
  <si>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</si>
  <si>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</si>
  <si>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</si>
  <si>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</si>
  <si>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</si>
  <si>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</si>
  <si>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</si>
  <si>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</si>
  <si>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</si>
  <si>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</si>
  <si>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</si>
  <si>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</si>
  <si>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</si>
  <si>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</si>
  <si>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</si>
  <si>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</si>
  <si>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</si>
  <si>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</si>
  <si>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</si>
  <si>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</si>
  <si>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</si>
  <si>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</si>
  <si>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</si>
  <si>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</si>
  <si>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</si>
  <si>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</si>
  <si>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</si>
  <si>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</si>
  <si>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</si>
  <si>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</si>
  <si>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</si>
  <si>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</si>
  <si>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</si>
  <si>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</si>
  <si>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</si>
  <si>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</si>
  <si>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</si>
  <si>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</si>
  <si>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</si>
  <si>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</si>
  <si>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</si>
  <si>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</si>
  <si>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</si>
  <si>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</si>
  <si>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</si>
  <si>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</si>
  <si>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</si>
  <si>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</si>
  <si>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</si>
  <si>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</si>
  <si>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</si>
  <si>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</si>
  <si>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</si>
  <si>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</si>
  <si>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</si>
  <si>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</si>
  <si>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</si>
  <si>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</si>
  <si>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</si>
  <si>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</si>
  <si>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</si>
  <si>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</si>
  <si>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</si>
  <si>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</si>
  <si>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</si>
  <si>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</si>
  <si>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</si>
  <si>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</si>
  <si>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</si>
  <si>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</si>
  <si>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</si>
  <si>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</si>
  <si>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</si>
  <si>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</si>
  <si>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</si>
  <si>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</si>
  <si>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</si>
  <si>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</si>
  <si>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</si>
  <si>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</si>
  <si>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</si>
  <si>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</si>
  <si>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</si>
  <si>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</si>
  <si>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</si>
  <si>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</si>
  <si>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</si>
  <si>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</si>
  <si>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</si>
  <si>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</si>
  <si>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</si>
  <si>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</si>
  <si>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</si>
  <si>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</si>
  <si>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</si>
  <si>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</si>
  <si>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</si>
  <si>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</si>
  <si>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</si>
  <si>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</si>
  <si>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</si>
  <si>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</si>
  <si>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</si>
  <si>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</si>
  <si>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</si>
  <si>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</si>
  <si>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</si>
  <si>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</si>
  <si>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</si>
  <si>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</si>
  <si>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</si>
  <si>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</si>
  <si>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</si>
  <si>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</si>
  <si>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</si>
  <si>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</si>
  <si>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</si>
  <si>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</si>
  <si>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</si>
  <si>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</si>
  <si>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</si>
  <si>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</si>
  <si>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</si>
  <si>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</si>
  <si>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</si>
  <si>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</si>
  <si>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</si>
  <si>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</si>
  <si>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</si>
  <si>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</si>
  <si>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</si>
  <si>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</si>
  <si>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</si>
  <si>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</si>
  <si>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</si>
  <si>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</si>
  <si>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</si>
  <si>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</si>
  <si>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</si>
  <si>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</si>
  <si>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</si>
  <si>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</si>
  <si>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</si>
  <si>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</si>
  <si>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</si>
  <si>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</si>
  <si>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</si>
  <si>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</si>
  <si>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</si>
  <si>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</si>
  <si>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</si>
  <si>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</si>
  <si>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</si>
  <si>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</si>
  <si>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</si>
  <si>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</si>
  <si>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</si>
  <si>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</si>
  <si>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</si>
  <si>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</si>
  <si>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</si>
  <si>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</si>
  <si>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</si>
  <si>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</si>
  <si>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</si>
  <si>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</si>
  <si>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</si>
  <si>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</si>
  <si>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</si>
  <si>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</si>
  <si>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</si>
  <si>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</si>
  <si>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</si>
  <si>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</si>
  <si>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</si>
  <si>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</si>
  <si>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</si>
  <si>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</si>
  <si>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</si>
  <si>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</si>
  <si>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</si>
  <si>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</si>
  <si>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</si>
  <si>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</si>
  <si>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</si>
  <si>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</si>
  <si>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</si>
  <si>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</si>
  <si>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</si>
  <si>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</si>
  <si>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</si>
  <si>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</si>
  <si>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</si>
  <si>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</si>
  <si>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</si>
  <si>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</si>
  <si>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</si>
  <si>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</si>
  <si>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</si>
  <si>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</si>
  <si>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</si>
  <si>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</si>
  <si>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</si>
  <si>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</si>
  <si>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</si>
  <si>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</si>
  <si>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</si>
  <si>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</si>
  <si>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</si>
  <si>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</si>
  <si>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</si>
  <si>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</si>
  <si>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</si>
  <si>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</si>
  <si>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</si>
  <si>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</si>
  <si>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</si>
  <si>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</si>
  <si>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</si>
  <si>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</si>
  <si>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</si>
  <si>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</si>
  <si>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</si>
  <si>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</si>
  <si>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</si>
  <si>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</si>
  <si>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</si>
  <si>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</si>
  <si>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</si>
  <si>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</si>
  <si>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</si>
  <si>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</si>
  <si>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</si>
  <si>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</si>
  <si>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</si>
  <si>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</si>
  <si>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</si>
  <si>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</si>
  <si>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</si>
  <si>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</si>
  <si>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</si>
  <si>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</si>
  <si>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</si>
  <si>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</si>
  <si>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</si>
  <si>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</si>
  <si>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</si>
  <si>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</si>
  <si>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</si>
  <si>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</si>
  <si>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</si>
  <si>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</si>
  <si>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</si>
  <si>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</si>
  <si>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</si>
  <si>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</si>
  <si>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</si>
  <si>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</si>
  <si>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</si>
  <si>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</si>
  <si>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</si>
  <si>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</si>
  <si>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</si>
  <si>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</si>
  <si>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</si>
  <si>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</si>
  <si>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</si>
  <si>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</si>
  <si>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</si>
  <si>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</si>
  <si>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</si>
  <si>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</si>
  <si>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</si>
  <si>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</si>
  <si>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</si>
  <si>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</si>
  <si>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</si>
  <si>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</si>
  <si>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</si>
  <si>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</si>
  <si>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</si>
  <si>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</si>
  <si>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</si>
  <si>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</si>
  <si>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</si>
  <si>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</si>
  <si>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</si>
  <si>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</si>
  <si>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</si>
  <si>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</si>
  <si>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</si>
  <si>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</si>
  <si>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</si>
  <si>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</si>
  <si>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</si>
  <si>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</si>
  <si>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</si>
  <si>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</si>
  <si>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</si>
  <si>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</si>
  <si>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</si>
  <si>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</si>
  <si>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</si>
  <si>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</si>
  <si>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</si>
  <si>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</si>
  <si>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</si>
  <si>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</si>
  <si>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</si>
  <si>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</si>
  <si>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</si>
  <si>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</si>
  <si>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</si>
  <si>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</si>
  <si>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</si>
  <si>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</si>
  <si>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</si>
  <si>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</si>
  <si>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</si>
  <si>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</si>
  <si>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</si>
  <si>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</si>
  <si>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</si>
  <si>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</si>
  <si>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</si>
  <si>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</si>
  <si>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</si>
  <si>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</si>
  <si>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</si>
  <si>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</si>
  <si>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</si>
  <si>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</si>
  <si>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</si>
  <si>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</si>
  <si>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</si>
  <si>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</si>
  <si>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</si>
  <si>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</si>
  <si>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</si>
  <si>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</si>
  <si>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</si>
  <si>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</si>
  <si>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</si>
  <si>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</si>
  <si>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</si>
  <si>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</si>
  <si>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</si>
  <si>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</si>
  <si>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</si>
  <si>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</si>
  <si>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</si>
  <si>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</si>
  <si>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</si>
  <si>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</si>
  <si>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</si>
  <si>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</si>
  <si>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</si>
  <si>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</si>
  <si>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</si>
  <si>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</si>
  <si>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</si>
  <si>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</si>
  <si>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</si>
  <si>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</si>
  <si>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</si>
  <si>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</si>
  <si>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</si>
  <si>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</si>
  <si>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</si>
  <si>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</si>
  <si>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</si>
  <si>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</si>
  <si>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</si>
  <si>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</si>
  <si>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</si>
  <si>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</si>
  <si>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</si>
  <si>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</si>
  <si>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</si>
  <si>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</si>
  <si>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</si>
  <si>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</si>
  <si>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</si>
  <si>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</si>
  <si>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</si>
  <si>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</si>
  <si>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</si>
  <si>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</si>
  <si>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</si>
  <si>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</si>
  <si>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</si>
  <si>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</si>
  <si>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</si>
  <si>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</si>
  <si>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</si>
  <si>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</si>
  <si>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</si>
  <si>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</si>
  <si>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</si>
  <si>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</si>
  <si>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</si>
  <si>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</si>
  <si>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</si>
  <si>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</si>
  <si>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</si>
  <si>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</si>
  <si>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</si>
  <si>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</si>
  <si>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</si>
  <si>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</si>
  <si>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</si>
  <si>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</si>
  <si>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</si>
  <si>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</si>
  <si>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</si>
  <si>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</si>
  <si>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</si>
  <si>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</si>
  <si>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</si>
  <si>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</si>
  <si>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</si>
  <si>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</si>
  <si>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</si>
  <si>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</si>
  <si>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</si>
  <si>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</si>
  <si>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</si>
  <si>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</si>
  <si>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</si>
  <si>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</si>
  <si>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</si>
  <si>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</si>
  <si>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</si>
  <si>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</si>
  <si>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</si>
  <si>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</si>
  <si>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</si>
  <si>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</si>
  <si>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</si>
  <si>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</si>
  <si>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</si>
  <si>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</si>
  <si>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</si>
  <si>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</si>
  <si>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</si>
  <si>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</si>
  <si>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</si>
  <si>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</si>
  <si>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</si>
  <si>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</si>
  <si>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</si>
  <si>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</si>
  <si>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</si>
  <si>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</si>
  <si>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</si>
  <si>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</si>
  <si>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</si>
  <si>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</si>
  <si>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</si>
  <si>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</si>
  <si>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</si>
  <si>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</si>
  <si>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</si>
  <si>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</si>
  <si>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</si>
  <si>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</si>
  <si>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</si>
  <si>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</si>
  <si>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</si>
  <si>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</si>
  <si>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</si>
  <si>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</si>
  <si>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</si>
  <si>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</si>
  <si>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</si>
  <si>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</si>
  <si>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</si>
  <si>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</si>
  <si>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</si>
  <si>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</si>
  <si>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</si>
  <si>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</si>
  <si>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</si>
  <si>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</si>
  <si>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</si>
  <si>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</si>
  <si>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</si>
  <si>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</si>
  <si>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</si>
  <si>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</si>
  <si>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</si>
  <si>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</si>
  <si>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</si>
  <si>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</si>
  <si>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</si>
  <si>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</si>
  <si>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</si>
  <si>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</si>
  <si>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</si>
  <si>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</si>
  <si>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</si>
  <si>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</si>
  <si>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</si>
  <si>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</si>
  <si>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</si>
  <si>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</si>
  <si>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</si>
  <si>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</si>
  <si>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</si>
  <si>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</si>
  <si>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</si>
  <si>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</si>
  <si>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</si>
  <si>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</si>
  <si>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</si>
  <si>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</si>
  <si>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</si>
  <si>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</si>
  <si>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</si>
  <si>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</si>
  <si>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</si>
  <si>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</si>
  <si>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</si>
  <si>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</si>
  <si>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</si>
  <si>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</si>
  <si>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</si>
  <si>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</si>
  <si>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</si>
  <si>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</si>
  <si>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</si>
  <si>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</si>
  <si>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</si>
  <si>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</si>
  <si>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</si>
  <si>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</si>
  <si>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</si>
  <si>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</si>
  <si>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</si>
  <si>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</si>
  <si>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</si>
  <si>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</si>
  <si>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</si>
  <si>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</si>
  <si>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</si>
  <si>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</si>
  <si>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</si>
  <si>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</si>
  <si>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</si>
  <si>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</si>
  <si>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</si>
  <si>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</si>
  <si>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</si>
  <si>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</si>
  <si>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</si>
  <si>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</si>
  <si>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</si>
  <si>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</si>
  <si>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</si>
  <si>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</si>
  <si>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</si>
  <si>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</si>
  <si>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</si>
  <si>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</si>
  <si>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</si>
  <si>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</si>
  <si>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</si>
  <si>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</si>
  <si>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</si>
  <si>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</si>
  <si>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</si>
  <si>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</si>
  <si>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</si>
  <si>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</si>
  <si>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</si>
  <si>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</si>
  <si>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</si>
  <si>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</si>
  <si>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</si>
  <si>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</si>
  <si>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</si>
  <si>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</si>
  <si>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</si>
  <si>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</si>
  <si>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</si>
  <si>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</si>
  <si>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</si>
  <si>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</si>
  <si>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</si>
  <si>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</si>
  <si>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</si>
  <si>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</si>
  <si>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</si>
  <si>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</si>
  <si>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</si>
  <si>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</si>
  <si>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</si>
  <si>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</si>
  <si>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</si>
  <si>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</si>
  <si>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</si>
  <si>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</si>
  <si>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</si>
  <si>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</si>
  <si>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</si>
  <si>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</si>
  <si>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</si>
  <si>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</si>
  <si>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</si>
  <si>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</si>
  <si>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</si>
  <si>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</si>
  <si>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</si>
  <si>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</si>
  <si>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</si>
  <si>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</si>
  <si>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</si>
  <si>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</si>
  <si>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</si>
  <si>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</si>
  <si>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</si>
  <si>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</si>
  <si>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</si>
  <si>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</si>
  <si>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</si>
  <si>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</si>
  <si>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</si>
  <si>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</si>
  <si>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</si>
  <si>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</si>
  <si>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</si>
  <si>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</si>
  <si>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</si>
  <si>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</si>
  <si>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</si>
  <si>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</si>
  <si>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</si>
  <si>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</si>
  <si>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</si>
  <si>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</si>
  <si>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</si>
  <si>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</si>
  <si>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</si>
  <si>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</si>
  <si>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</si>
  <si>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</si>
  <si>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</si>
  <si>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</si>
  <si>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</si>
  <si>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</si>
  <si>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</si>
  <si>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</si>
  <si>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</si>
  <si>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</si>
  <si>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</si>
  <si>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</si>
  <si>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</si>
  <si>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</si>
  <si>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</si>
  <si>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</si>
  <si>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</si>
  <si>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</si>
  <si>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</si>
  <si>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</si>
  <si>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</si>
  <si>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</si>
  <si>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</si>
  <si>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</si>
  <si>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</si>
  <si>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</si>
  <si>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</si>
  <si>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</si>
  <si>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</si>
  <si>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</si>
  <si>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</si>
  <si>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</si>
  <si>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</si>
  <si>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</si>
  <si>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</si>
  <si>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</si>
  <si>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</si>
  <si>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</si>
  <si>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</si>
  <si>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</si>
  <si>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</si>
  <si>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</si>
  <si>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</si>
  <si>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</si>
  <si>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</si>
  <si>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</si>
  <si>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</si>
  <si>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</si>
  <si>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</si>
  <si>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</si>
  <si>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</si>
  <si>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</si>
  <si>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</si>
  <si>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</si>
  <si>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</si>
  <si>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</si>
  <si>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</si>
  <si>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</si>
  <si>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</si>
  <si>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</si>
  <si>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</si>
  <si>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</si>
  <si>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</si>
  <si>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</si>
  <si>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</si>
  <si>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</si>
  <si>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</si>
  <si>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</si>
  <si>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</si>
  <si>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</si>
  <si>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</si>
  <si>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</si>
  <si>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</si>
  <si>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</si>
  <si>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</si>
  <si>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</si>
  <si>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</si>
  <si>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</si>
  <si>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</si>
  <si>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</si>
  <si>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</si>
  <si>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</si>
  <si>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</si>
  <si>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</si>
  <si>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</si>
  <si>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</si>
  <si>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</si>
  <si>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</si>
  <si>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</si>
  <si>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</si>
  <si>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</si>
  <si>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</si>
  <si>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</si>
  <si>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</si>
  <si>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</si>
  <si>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</si>
  <si>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</si>
  <si>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</si>
  <si>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</si>
  <si>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</si>
  <si>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</si>
  <si>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</si>
  <si>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</si>
  <si>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</si>
  <si>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</si>
  <si>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</si>
  <si>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</si>
  <si>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</si>
  <si>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</si>
  <si>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</si>
  <si>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</si>
  <si>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</si>
  <si>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</si>
  <si>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</si>
  <si>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</si>
  <si>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</si>
  <si>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</si>
  <si>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</si>
  <si>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</si>
  <si>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</si>
  <si>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</si>
  <si>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</si>
  <si>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</si>
  <si>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</si>
  <si>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</si>
  <si>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</si>
  <si>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</si>
  <si>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</si>
  <si>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</si>
  <si>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</si>
  <si>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</si>
  <si>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</si>
  <si>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</si>
  <si>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</si>
  <si>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</si>
  <si>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</si>
  <si>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</si>
  <si>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</si>
  <si>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</si>
  <si>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</si>
  <si>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</si>
  <si>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</si>
  <si>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</si>
  <si>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</si>
  <si>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</si>
  <si>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</si>
  <si>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</si>
  <si>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</si>
  <si>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</si>
  <si>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</si>
  <si>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</si>
  <si>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</si>
  <si>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</si>
  <si>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</si>
  <si>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</si>
  <si>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</si>
  <si>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</si>
  <si>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</si>
  <si>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</si>
  <si>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</si>
  <si>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</si>
  <si>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</si>
  <si>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</si>
  <si>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</si>
  <si>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</si>
  <si>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</si>
  <si>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</si>
  <si>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</si>
  <si>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</si>
  <si>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</si>
  <si>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</si>
  <si>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</si>
  <si>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</si>
  <si>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</si>
  <si>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</si>
  <si>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</si>
  <si>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</si>
  <si>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</si>
  <si>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</si>
  <si>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</si>
  <si>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</si>
  <si>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</si>
  <si>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</si>
  <si>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</si>
  <si>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</si>
  <si>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</si>
  <si>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</si>
  <si>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</si>
  <si>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</si>
  <si>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</si>
  <si>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</si>
  <si>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</si>
  <si>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</si>
  <si>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</si>
  <si>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</si>
  <si>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</si>
  <si>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</si>
  <si>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</si>
  <si>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</si>
  <si>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</si>
  <si>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</si>
  <si>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</si>
  <si>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</si>
  <si>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</si>
  <si>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</si>
  <si>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</si>
  <si>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</si>
  <si>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</si>
  <si>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</si>
  <si>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</si>
  <si>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</si>
  <si>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</si>
  <si>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</si>
  <si>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</si>
  <si>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</si>
  <si>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</si>
  <si>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</si>
  <si>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</si>
  <si>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</si>
  <si>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</si>
  <si>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</si>
  <si>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</si>
  <si>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</si>
  <si>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</si>
  <si>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</si>
  <si>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</si>
  <si>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</si>
  <si>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</si>
  <si>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</si>
  <si>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</si>
  <si>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</si>
  <si>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</si>
  <si>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</si>
  <si>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</si>
  <si>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</si>
  <si>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</si>
  <si>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</si>
  <si>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</si>
  <si>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</si>
  <si>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</si>
  <si>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</si>
  <si>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</si>
  <si>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</si>
  <si>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</si>
  <si>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</si>
  <si>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</si>
  <si>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</si>
  <si>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</si>
  <si>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</si>
  <si>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</si>
  <si>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</si>
  <si>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</si>
  <si>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</si>
  <si>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</si>
  <si>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</si>
  <si>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</si>
  <si>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</si>
  <si>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</si>
  <si>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</si>
  <si>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</si>
  <si>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</si>
  <si>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</si>
  <si>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</si>
  <si>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</si>
  <si>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</si>
  <si>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</si>
  <si>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</si>
  <si>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</si>
  <si>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</si>
  <si>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</si>
  <si>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</si>
  <si>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</si>
  <si>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</si>
  <si>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</si>
  <si>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</si>
  <si>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</si>
  <si>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</si>
  <si>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</si>
  <si>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</si>
  <si>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</si>
  <si>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</si>
  <si>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</si>
  <si>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</si>
  <si>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</si>
  <si>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</si>
  <si>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</si>
  <si>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</si>
  <si>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</si>
  <si>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</si>
  <si>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</si>
  <si>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</si>
  <si>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</si>
  <si>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</si>
  <si>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</si>
  <si>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</si>
  <si>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</si>
  <si>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</si>
  <si>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</si>
  <si>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</si>
  <si>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</si>
  <si>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</si>
  <si>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</si>
  <si>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</si>
  <si>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</si>
  <si>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</si>
  <si>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</si>
  <si>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</si>
  <si>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</si>
  <si>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</si>
  <si>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</si>
  <si>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</si>
  <si>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</si>
  <si>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</si>
  <si>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</si>
  <si>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</si>
  <si>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</si>
  <si>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</si>
  <si>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</si>
  <si>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</si>
  <si>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</si>
  <si>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</si>
  <si>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</si>
  <si>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</si>
  <si>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</si>
  <si>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</si>
  <si>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</si>
  <si>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</si>
  <si>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</si>
  <si>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</si>
  <si>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</si>
  <si>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</si>
  <si>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</si>
  <si>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</si>
  <si>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</si>
  <si>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</si>
  <si>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</si>
  <si>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</si>
  <si>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</si>
  <si>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</si>
  <si>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</si>
  <si>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</si>
  <si>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</si>
  <si>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</si>
  <si>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</si>
  <si>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</si>
  <si>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</si>
  <si>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</si>
  <si>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</si>
  <si>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</si>
  <si>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</si>
  <si>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</si>
  <si>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</si>
  <si>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</si>
  <si>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</si>
  <si>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</si>
  <si>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</si>
  <si>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</si>
  <si>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</si>
  <si>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</si>
  <si>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</si>
  <si>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</si>
  <si>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</si>
  <si>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</si>
  <si>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</si>
  <si>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</si>
  <si>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</si>
  <si>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</si>
  <si>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</si>
  <si>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</si>
  <si>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</si>
  <si>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</si>
  <si>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</si>
  <si>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</si>
  <si>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</si>
  <si>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</si>
  <si>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</si>
  <si>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</si>
  <si>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</si>
  <si>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</si>
  <si>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</si>
  <si>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</si>
  <si>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</si>
  <si>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</si>
  <si>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</si>
  <si>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</si>
  <si>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</si>
  <si>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</si>
  <si>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</si>
  <si>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</si>
  <si>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</si>
  <si>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</si>
  <si>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</si>
  <si>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</si>
  <si>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</si>
  <si>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</si>
  <si>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</si>
  <si>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</si>
  <si>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</si>
  <si>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</si>
  <si>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</si>
  <si>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</si>
  <si>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</si>
  <si>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</si>
  <si>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</si>
  <si>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</si>
  <si>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</si>
  <si>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</si>
  <si>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</si>
  <si>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</si>
  <si>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</si>
  <si>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</si>
  <si>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</si>
  <si>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</si>
  <si>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</si>
  <si>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</si>
  <si>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</si>
  <si>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</si>
  <si>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</si>
  <si>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</si>
  <si>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</si>
  <si>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</si>
  <si>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</si>
  <si>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</si>
  <si>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</si>
  <si>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</si>
  <si>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</si>
  <si>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</si>
  <si>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</si>
  <si>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</si>
  <si>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</si>
  <si>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</si>
  <si>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</si>
  <si>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</si>
  <si>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</si>
  <si>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</si>
  <si>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</si>
  <si>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</si>
  <si>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</si>
  <si>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</si>
  <si>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</si>
  <si>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</si>
  <si>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</si>
  <si>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</si>
  <si>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</si>
  <si>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</si>
  <si>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</si>
  <si>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</si>
  <si>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</si>
  <si>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</si>
  <si>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</si>
  <si>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</si>
  <si>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</si>
  <si>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</si>
  <si>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</si>
  <si>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</si>
  <si>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</si>
  <si>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</si>
  <si>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</si>
  <si>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</si>
  <si>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</si>
  <si>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</si>
  <si>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</si>
  <si>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</si>
  <si>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</si>
  <si>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</si>
  <si>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</si>
  <si>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</si>
  <si>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</si>
  <si>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</si>
  <si>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</si>
  <si>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</si>
  <si>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</si>
  <si>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</si>
  <si>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</si>
  <si>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</si>
  <si>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</si>
  <si>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</si>
  <si>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</si>
  <si>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</si>
  <si>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</si>
  <si>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</si>
  <si>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</si>
  <si>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</si>
  <si>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</si>
  <si>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</si>
  <si>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</si>
  <si>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</si>
  <si>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</si>
  <si>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</si>
  <si>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</si>
  <si>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</si>
  <si>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</si>
  <si>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</si>
  <si>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</si>
  <si>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</si>
  <si>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</si>
  <si>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</si>
  <si>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</si>
  <si>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</si>
  <si>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</si>
  <si>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</si>
  <si>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</si>
  <si>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</si>
  <si>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</si>
  <si>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</si>
  <si>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</si>
  <si>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</si>
  <si>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</si>
  <si>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</si>
  <si>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</si>
  <si>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</si>
  <si>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</si>
  <si>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</si>
  <si>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</si>
  <si>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</si>
  <si>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</si>
  <si>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</si>
  <si>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</si>
  <si>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</si>
  <si>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</si>
  <si>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</si>
  <si>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</si>
  <si>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</si>
  <si>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</si>
  <si>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</si>
  <si>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</si>
  <si>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</si>
  <si>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</si>
  <si>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</si>
  <si>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</si>
  <si>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</si>
  <si>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</si>
  <si>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</si>
  <si>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</si>
  <si>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</si>
  <si>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</si>
  <si>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</si>
  <si>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</si>
  <si>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</si>
  <si>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</si>
  <si>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</si>
  <si>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</si>
  <si>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</si>
  <si>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</si>
  <si>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</si>
  <si>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</si>
  <si>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</si>
  <si>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</si>
  <si>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</si>
  <si>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</si>
  <si>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</si>
  <si>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</si>
  <si>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</si>
  <si>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</si>
  <si>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</si>
  <si>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</si>
  <si>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</si>
  <si>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</si>
  <si>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</si>
  <si>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</si>
  <si>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</si>
  <si>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</si>
  <si>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</si>
  <si>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</si>
  <si>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</si>
  <si>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</si>
  <si>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</si>
  <si>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</si>
  <si>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</si>
  <si>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</si>
  <si>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</si>
  <si>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</si>
  <si>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</si>
  <si>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</si>
  <si>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</si>
  <si>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</si>
  <si>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</si>
  <si>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</si>
  <si>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</si>
  <si>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</si>
  <si>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</si>
  <si>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</si>
  <si>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</si>
  <si>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</si>
  <si>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</si>
  <si>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</si>
  <si>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</si>
  <si>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</si>
  <si>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</si>
  <si>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</si>
  <si>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</si>
  <si>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</si>
  <si>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</si>
  <si>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</si>
  <si>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</si>
  <si>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</si>
  <si>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</si>
  <si>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</si>
  <si>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</si>
  <si>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</si>
  <si>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</si>
  <si>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</si>
  <si>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</si>
  <si>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</si>
  <si>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</si>
  <si>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</si>
  <si>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</si>
  <si>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</si>
  <si>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</si>
  <si>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</si>
  <si>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</si>
  <si>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</si>
  <si>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</si>
  <si>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</si>
  <si>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</si>
  <si>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</si>
  <si>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</si>
  <si>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</si>
  <si>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</si>
  <si>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</si>
  <si>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</si>
  <si>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</si>
  <si>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</si>
  <si>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</si>
  <si>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</si>
  <si>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</si>
  <si>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</si>
  <si>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</si>
  <si>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</si>
  <si>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</si>
  <si>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</si>
  <si>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</si>
  <si>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</si>
  <si>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</si>
  <si>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</si>
  <si>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</si>
  <si>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</si>
  <si>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</si>
  <si>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</si>
  <si>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</si>
  <si>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</si>
  <si>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</si>
  <si>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</si>
  <si>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</si>
  <si>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</si>
  <si>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</si>
  <si>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</si>
  <si>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</si>
  <si>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</si>
  <si>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</si>
  <si>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</si>
  <si>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</si>
  <si>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</si>
  <si>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</si>
  <si>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</si>
  <si>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</si>
  <si>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</si>
  <si>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</si>
  <si>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</si>
  <si>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</si>
  <si>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</si>
  <si>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</si>
  <si>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</si>
  <si>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</si>
  <si>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</si>
  <si>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</si>
  <si>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</si>
  <si>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</si>
  <si>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</si>
  <si>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</si>
  <si>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</si>
  <si>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</si>
  <si>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</si>
  <si>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</si>
  <si>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</si>
  <si>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</si>
  <si>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</si>
  <si>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</si>
  <si>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</si>
  <si>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</si>
  <si>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</si>
  <si>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</si>
  <si>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</si>
  <si>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</si>
  <si>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</si>
  <si>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</si>
  <si>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</si>
  <si>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</si>
  <si>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</si>
  <si>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</si>
  <si>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</si>
  <si>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</si>
  <si>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</si>
  <si>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</si>
  <si>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</si>
  <si>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</si>
  <si>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</si>
  <si>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</si>
  <si>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</si>
  <si>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</si>
  <si>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</si>
  <si>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</si>
  <si>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</si>
  <si>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</si>
  <si>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</si>
  <si>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</si>
  <si>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</si>
  <si>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</si>
  <si>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</si>
  <si>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</si>
  <si>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</si>
  <si>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</si>
  <si>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</si>
  <si>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</si>
  <si>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</si>
  <si>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</si>
  <si>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</si>
  <si>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</si>
  <si>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</si>
  <si>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</si>
  <si>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</si>
  <si>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</si>
  <si>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</si>
  <si>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</si>
  <si>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</si>
  <si>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</si>
  <si>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</si>
  <si>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</si>
  <si>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</si>
  <si>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</si>
  <si>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</si>
  <si>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</si>
  <si>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</si>
  <si>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</si>
  <si>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</si>
  <si>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</si>
  <si>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</si>
  <si>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</si>
  <si>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</si>
  <si>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</si>
  <si>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</si>
  <si>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</si>
  <si>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</si>
  <si>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</si>
  <si>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</si>
  <si>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</si>
  <si>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</si>
  <si>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</si>
  <si>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</si>
  <si>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</si>
  <si>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</si>
  <si>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</si>
  <si>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</si>
  <si>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</si>
  <si>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</si>
  <si>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</si>
  <si>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</si>
  <si>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</si>
  <si>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</si>
  <si>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</si>
  <si>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</si>
  <si>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</si>
  <si>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</si>
  <si>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</si>
  <si>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</si>
  <si>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</si>
  <si>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</si>
  <si>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</si>
  <si>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</si>
  <si>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</si>
  <si>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</si>
  <si>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</si>
  <si>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</si>
  <si>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</si>
  <si>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</si>
  <si>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</si>
  <si>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</si>
  <si>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</si>
  <si>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</si>
  <si>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</si>
  <si>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</si>
  <si>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</si>
  <si>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</si>
  <si>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</si>
  <si>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</si>
  <si>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</si>
  <si>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</si>
  <si>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</si>
  <si>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</si>
  <si>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</si>
  <si>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</si>
  <si>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</si>
  <si>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</si>
  <si>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</si>
  <si>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</si>
  <si>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</si>
  <si>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</si>
  <si>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</si>
  <si>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</si>
  <si>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</si>
  <si>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</si>
  <si>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</si>
  <si>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</si>
  <si>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</si>
  <si>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</si>
  <si>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</si>
  <si>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</si>
  <si>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</si>
  <si>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</si>
  <si>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</si>
  <si>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</si>
  <si>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</si>
  <si>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</si>
  <si>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</si>
  <si>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</si>
  <si>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</si>
  <si>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</si>
  <si>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</si>
  <si>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</si>
  <si>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</si>
  <si>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</si>
  <si>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</si>
  <si>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</si>
  <si>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</si>
  <si>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</si>
  <si>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</si>
  <si>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</si>
  <si>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</si>
  <si>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</si>
  <si>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</si>
  <si>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</si>
  <si>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</si>
  <si>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</si>
  <si>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</si>
  <si>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</si>
  <si>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</si>
  <si>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</si>
  <si>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</si>
  <si>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</si>
  <si>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</si>
  <si>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</si>
  <si>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</si>
  <si>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</si>
  <si>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</si>
  <si>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</si>
  <si>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</si>
  <si>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</si>
  <si>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</si>
  <si>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</si>
  <si>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</si>
  <si>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</si>
  <si>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</si>
  <si>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</si>
  <si>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</si>
  <si>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</si>
  <si>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</si>
  <si>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</si>
  <si>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</si>
  <si>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</si>
  <si>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</si>
  <si>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</si>
  <si>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</si>
  <si>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</si>
  <si>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</si>
  <si>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</si>
  <si>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</si>
  <si>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</si>
  <si>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</si>
  <si>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</si>
  <si>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</si>
  <si>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</si>
  <si>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</si>
  <si>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</si>
  <si>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</si>
  <si>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</si>
  <si>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</si>
  <si>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</si>
  <si>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</si>
  <si>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</si>
  <si>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</si>
  <si>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</si>
  <si>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</si>
  <si>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</si>
  <si>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</si>
  <si>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</si>
  <si>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</si>
  <si>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</si>
  <si>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</si>
  <si>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</si>
  <si>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</si>
  <si>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</si>
  <si>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</si>
  <si>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</si>
  <si>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</si>
  <si>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</si>
  <si>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</si>
  <si>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</si>
  <si>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</si>
  <si>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</si>
  <si>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</si>
  <si>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</si>
  <si>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</si>
  <si>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</si>
  <si>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</si>
  <si>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</si>
  <si>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</si>
  <si>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</si>
  <si>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</si>
  <si>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</si>
  <si>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</si>
  <si>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</si>
  <si>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</si>
  <si>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</si>
  <si>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</si>
  <si>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</si>
  <si>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</si>
  <si>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</si>
  <si>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</si>
  <si>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</si>
  <si>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</si>
  <si>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</si>
  <si>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</si>
  <si>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</si>
  <si>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</si>
  <si>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</si>
  <si>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</si>
  <si>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</si>
  <si>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</si>
  <si>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</si>
  <si>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</si>
  <si>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</si>
  <si>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</si>
  <si>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</si>
  <si>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</si>
  <si>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</si>
  <si>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</si>
  <si>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</si>
  <si>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</si>
  <si>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</si>
  <si>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</si>
  <si>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</si>
  <si>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</si>
  <si>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</si>
  <si>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</si>
  <si>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</si>
  <si>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</si>
  <si>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</si>
  <si>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</si>
  <si>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</si>
  <si>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</si>
  <si>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</si>
  <si>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</si>
  <si>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</si>
  <si>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</si>
  <si>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</si>
  <si>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</si>
  <si>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</si>
  <si>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</si>
  <si>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</si>
  <si>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</si>
  <si>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</si>
  <si>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</si>
  <si>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</si>
  <si>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</si>
  <si>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</si>
  <si>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</si>
  <si>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</si>
  <si>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</si>
  <si>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</si>
  <si>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</si>
  <si>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</si>
  <si>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</si>
  <si>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</si>
  <si>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</si>
  <si>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</si>
  <si>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</si>
  <si>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</si>
  <si>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</si>
  <si>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</si>
  <si>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</si>
  <si>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</si>
  <si>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</si>
  <si>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</si>
  <si>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</si>
  <si>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</si>
  <si>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</si>
  <si>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</si>
  <si>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</si>
  <si>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</si>
  <si>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</si>
  <si>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</si>
  <si>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</si>
  <si>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</si>
  <si>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</si>
  <si>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</si>
  <si>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</si>
  <si>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</si>
  <si>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</si>
  <si>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</si>
  <si>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</si>
  <si>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</si>
  <si>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</si>
  <si>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</si>
  <si>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</si>
  <si>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</si>
  <si>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</si>
  <si>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</si>
  <si>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</si>
  <si>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</si>
  <si>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</si>
  <si>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</si>
  <si>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</si>
  <si>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</si>
  <si>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</si>
  <si>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</si>
  <si>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</si>
  <si>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</si>
  <si>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</si>
  <si>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</si>
  <si>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</si>
  <si>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</si>
  <si>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</si>
  <si>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</si>
  <si>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</si>
  <si>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</si>
  <si>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</si>
  <si>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</si>
  <si>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</si>
  <si>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</si>
  <si>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</si>
  <si>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</si>
  <si>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</si>
  <si>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</si>
  <si>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</si>
  <si>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</si>
  <si>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</si>
  <si>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</si>
  <si>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</si>
  <si>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</si>
  <si>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</si>
  <si>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</si>
  <si>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</si>
  <si>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</si>
  <si>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</si>
  <si>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</si>
  <si>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</si>
  <si>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</si>
  <si>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</si>
  <si>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</si>
  <si>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</si>
  <si>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</si>
  <si>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</si>
  <si>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</si>
  <si>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</si>
  <si>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</si>
  <si>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</si>
  <si>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</si>
  <si>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</si>
  <si>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</si>
  <si>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</si>
  <si>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</si>
  <si>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</si>
  <si>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</si>
  <si>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</si>
  <si>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</si>
  <si>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</si>
  <si>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</si>
  <si>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</si>
  <si>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</si>
  <si>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</si>
  <si>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</si>
  <si>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</si>
  <si>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</si>
  <si>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</si>
  <si>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</si>
  <si>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</si>
  <si>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</si>
  <si>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</si>
  <si>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</si>
  <si>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</si>
  <si>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</si>
  <si>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</si>
  <si>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</si>
  <si>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</si>
  <si>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</si>
  <si>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</si>
  <si>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</si>
  <si>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</si>
  <si>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</si>
  <si>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</si>
  <si>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</si>
  <si>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</si>
  <si>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</si>
  <si>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</si>
  <si>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</si>
  <si>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</si>
  <si>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</si>
  <si>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</si>
  <si>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</si>
  <si>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</si>
  <si>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</si>
  <si>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</si>
  <si>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</si>
  <si>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</si>
  <si>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</si>
  <si>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</si>
  <si>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</si>
  <si>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</si>
  <si>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</si>
  <si>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</si>
  <si>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</si>
  <si>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</si>
  <si>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</si>
  <si>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</si>
  <si>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</si>
  <si>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</si>
  <si>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</si>
  <si>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</si>
  <si>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</si>
  <si>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</si>
  <si>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</si>
  <si>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</si>
  <si>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</si>
  <si>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</si>
  <si>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</si>
  <si>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</si>
  <si>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</si>
  <si>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</si>
  <si>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</si>
  <si>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</si>
  <si>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</si>
  <si>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</si>
  <si>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</si>
  <si>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</si>
  <si>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</si>
  <si>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</si>
  <si>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</si>
  <si>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</si>
  <si>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</si>
  <si>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</si>
  <si>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</si>
  <si>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</si>
  <si>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</si>
  <si>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</si>
  <si>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</si>
  <si>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</si>
  <si>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</si>
  <si>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</si>
  <si>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</si>
  <si>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</si>
  <si>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</si>
  <si>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</si>
  <si>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</si>
  <si>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</si>
  <si>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</si>
  <si>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</si>
  <si>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</si>
  <si>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</si>
  <si>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</si>
  <si>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</si>
  <si>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</si>
  <si>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</si>
  <si>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</si>
  <si>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</si>
  <si>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</si>
  <si>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</si>
  <si>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</si>
  <si>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</si>
  <si>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</si>
  <si>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</si>
  <si>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</si>
  <si>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</si>
  <si>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</si>
  <si>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</si>
  <si>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</si>
  <si>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</si>
  <si>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</si>
  <si>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</si>
  <si>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</si>
  <si>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</si>
  <si>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</si>
  <si>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</si>
  <si>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</si>
  <si>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</si>
  <si>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</si>
  <si>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</si>
  <si>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</si>
  <si>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</si>
  <si>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</si>
  <si>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</si>
  <si>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</si>
  <si>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</si>
  <si>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</si>
  <si>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</si>
  <si>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</si>
  <si>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</si>
  <si>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</si>
  <si>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</si>
  <si>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</si>
  <si>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</si>
  <si>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</si>
  <si>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</si>
  <si>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</si>
  <si>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</si>
  <si>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</si>
  <si>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</si>
  <si>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</si>
  <si>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</si>
  <si>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</si>
  <si>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</si>
  <si>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</si>
  <si>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</si>
  <si>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</si>
  <si>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</si>
  <si>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</si>
  <si>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</si>
  <si>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</si>
  <si>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</si>
  <si>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</si>
  <si>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</si>
  <si>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</si>
  <si>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</si>
  <si>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</si>
  <si>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</si>
  <si>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</si>
  <si>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</si>
  <si>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</si>
  <si>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</si>
  <si>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</si>
  <si>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</si>
  <si>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</si>
  <si>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</si>
  <si>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</si>
  <si>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</si>
  <si>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</si>
  <si>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</si>
  <si>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</si>
  <si>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</si>
  <si>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</si>
  <si>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</si>
  <si>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</si>
  <si>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</si>
  <si>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</si>
  <si>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</si>
  <si>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</si>
  <si>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</si>
  <si>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</si>
  <si>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</si>
  <si>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</si>
  <si>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</si>
  <si>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</si>
  <si>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</si>
  <si>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</si>
  <si>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</si>
  <si>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</si>
  <si>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</si>
  <si>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</si>
  <si>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</si>
  <si>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</si>
  <si>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</si>
  <si>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</si>
  <si>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</si>
  <si>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</si>
  <si>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</si>
  <si>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</si>
  <si>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</si>
  <si>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</si>
  <si>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</si>
  <si>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</si>
  <si>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</si>
  <si>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</si>
  <si>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</si>
  <si>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</si>
  <si>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</si>
  <si>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</si>
  <si>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</si>
  <si>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</si>
  <si>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</si>
  <si>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</si>
  <si>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</si>
  <si>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</si>
  <si>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</si>
  <si>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</si>
  <si>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</si>
  <si>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</si>
  <si>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</si>
  <si>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</si>
  <si>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</si>
  <si>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</si>
  <si>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</si>
  <si>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</si>
  <si>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</si>
  <si>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</si>
  <si>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</si>
  <si>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</si>
  <si>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</si>
  <si>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</si>
  <si>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</si>
  <si>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</si>
  <si>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</si>
  <si>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</si>
  <si>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</si>
  <si>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</si>
  <si>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</si>
  <si>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</si>
  <si>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</si>
  <si>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</si>
  <si>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</si>
  <si>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</si>
  <si>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</si>
  <si>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</si>
  <si>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</si>
  <si>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</si>
  <si>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</si>
  <si>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</si>
  <si>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</si>
  <si>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</si>
  <si>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</si>
  <si>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</si>
  <si>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</si>
  <si>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</si>
  <si>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</si>
  <si>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</si>
  <si>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</si>
  <si>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</si>
  <si>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</si>
  <si>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</si>
  <si>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</si>
  <si>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</si>
  <si>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</si>
  <si>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</si>
  <si>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</si>
  <si>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</si>
  <si>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</si>
  <si>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</si>
  <si>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</si>
  <si>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</si>
  <si>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</si>
  <si>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</si>
  <si>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</si>
  <si>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</si>
  <si>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</si>
  <si>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</si>
  <si>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</si>
  <si>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</si>
  <si>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</si>
  <si>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</si>
  <si>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</si>
  <si>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</si>
  <si>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</si>
  <si>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</si>
  <si>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</si>
  <si>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</si>
  <si>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</si>
  <si>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</si>
  <si>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</si>
  <si>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</si>
  <si>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</si>
  <si>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</si>
  <si>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</si>
  <si>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</si>
  <si>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</si>
  <si>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</si>
  <si>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</si>
  <si>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</si>
  <si>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</si>
  <si>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</si>
  <si>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</si>
  <si>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</si>
  <si>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</si>
  <si>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</si>
  <si>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</si>
  <si>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</si>
  <si>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</si>
  <si>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</si>
  <si>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</si>
  <si>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</si>
  <si>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</si>
  <si>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</si>
  <si>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</si>
  <si>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</si>
  <si>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</si>
  <si>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</si>
  <si>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</si>
  <si>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</si>
  <si>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</si>
  <si>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</si>
  <si>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</si>
  <si>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</si>
  <si>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</si>
  <si>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</si>
  <si>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</si>
  <si>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</si>
  <si>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</si>
  <si>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</si>
  <si>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</si>
  <si>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</si>
  <si>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</si>
  <si>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</si>
  <si>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</si>
  <si>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</si>
  <si>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</si>
  <si>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</si>
  <si>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</si>
  <si>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</si>
  <si>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</si>
  <si>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</si>
  <si>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</si>
  <si>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</si>
  <si>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</si>
  <si>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</si>
  <si>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</si>
  <si>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</si>
  <si>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</si>
  <si>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</si>
  <si>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</si>
  <si>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</si>
  <si>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</si>
  <si>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</si>
  <si>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</si>
  <si>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</si>
  <si>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</si>
  <si>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</si>
  <si>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</si>
  <si>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</si>
  <si>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</si>
  <si>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</si>
  <si>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</si>
  <si>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</si>
  <si>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</si>
  <si>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</si>
  <si>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</si>
  <si>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</si>
  <si>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</si>
  <si>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</si>
  <si>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</si>
  <si>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</si>
  <si>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</si>
  <si>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</si>
  <si>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</si>
  <si>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</si>
  <si>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</si>
  <si>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</si>
  <si>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</si>
  <si>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</si>
  <si>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</si>
  <si>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</si>
  <si>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</si>
  <si>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</si>
  <si>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</si>
  <si>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</si>
  <si>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</si>
  <si>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</si>
  <si>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</si>
  <si>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</si>
  <si>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</si>
  <si>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</si>
  <si>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</si>
  <si>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</si>
  <si>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</si>
  <si>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</si>
  <si>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</si>
  <si>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</si>
  <si>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</si>
  <si>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</si>
  <si>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</si>
  <si>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</si>
  <si>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</si>
  <si>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</si>
  <si>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</si>
  <si>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</si>
  <si>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</si>
  <si>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</si>
  <si>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</si>
  <si>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</si>
  <si>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</si>
  <si>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</si>
  <si>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</si>
  <si>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</si>
  <si>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</si>
  <si>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</si>
  <si>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</si>
  <si>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</si>
  <si>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</si>
  <si>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</si>
  <si>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</si>
  <si>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</si>
  <si>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</si>
  <si>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</si>
  <si>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</si>
  <si>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</si>
  <si>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</si>
  <si>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</si>
  <si>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</si>
  <si>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</si>
  <si>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</si>
  <si>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</si>
  <si>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</si>
  <si>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</si>
  <si>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</si>
  <si>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</si>
  <si>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</si>
  <si>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</si>
  <si>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</si>
  <si>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</si>
  <si>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</si>
  <si>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</si>
  <si>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</si>
  <si>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</si>
  <si>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</si>
  <si>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</si>
  <si>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</si>
  <si>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</si>
  <si>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</si>
  <si>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</si>
  <si>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</si>
  <si>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</si>
  <si>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</si>
  <si>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</si>
  <si>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</si>
  <si>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</si>
  <si>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</si>
  <si>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</si>
  <si>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</si>
  <si>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</si>
  <si>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</si>
  <si>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</si>
  <si>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</si>
  <si>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</si>
  <si>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</si>
  <si>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</si>
  <si>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</si>
  <si>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</si>
  <si>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</si>
  <si>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</si>
  <si>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</si>
  <si>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</si>
  <si>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</si>
  <si>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</si>
  <si>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</si>
  <si>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</si>
  <si>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</si>
  <si>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</si>
  <si>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</si>
  <si>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</si>
  <si>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</si>
  <si>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</si>
  <si>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</si>
  <si>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</si>
  <si>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</si>
  <si>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</si>
  <si>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</si>
  <si>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</si>
  <si>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</si>
  <si>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</si>
  <si>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</si>
  <si>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</si>
  <si>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</si>
  <si>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</si>
  <si>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</si>
  <si>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</si>
  <si>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</si>
  <si>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</si>
  <si>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</si>
  <si>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</si>
  <si>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</si>
  <si>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</si>
  <si>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</si>
  <si>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</si>
  <si>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</si>
  <si>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</si>
  <si>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</si>
  <si>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</si>
  <si>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</si>
  <si>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</si>
  <si>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</si>
  <si>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</si>
  <si>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</si>
  <si>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</si>
  <si>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</si>
  <si>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</si>
  <si>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</si>
  <si>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</si>
  <si>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</si>
  <si>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</si>
  <si>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</si>
  <si>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</si>
  <si>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</si>
  <si>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</si>
  <si>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</si>
  <si>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</si>
  <si>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</si>
  <si>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</si>
  <si>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</si>
  <si>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</si>
  <si>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</si>
  <si>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</si>
  <si>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</si>
  <si>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</si>
  <si>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</si>
  <si>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</si>
  <si>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</si>
  <si>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</si>
  <si>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</si>
  <si>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</si>
  <si>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</si>
  <si>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</si>
  <si>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</si>
  <si>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</si>
  <si>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</si>
  <si>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</si>
  <si>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</si>
  <si>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</si>
  <si>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</si>
  <si>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</si>
  <si>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</si>
  <si>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</si>
  <si>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</si>
  <si>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</si>
  <si>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</si>
  <si>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</si>
  <si>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</si>
  <si>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</si>
  <si>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</si>
  <si>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</si>
  <si>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</si>
  <si>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</si>
  <si>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</si>
  <si>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</si>
  <si>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</si>
  <si>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</si>
  <si>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</si>
  <si>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</si>
  <si>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</si>
  <si>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</si>
  <si>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</si>
  <si>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</si>
  <si>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</si>
  <si>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</si>
  <si>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</si>
  <si>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</si>
  <si>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</si>
  <si>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</si>
  <si>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</si>
  <si>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</si>
  <si>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</si>
  <si>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</si>
  <si>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</si>
  <si>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</si>
  <si>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</si>
  <si>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</si>
  <si>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</si>
  <si>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</si>
  <si>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</si>
  <si>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</si>
  <si>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</si>
  <si>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</si>
  <si>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</si>
  <si>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</si>
  <si>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</si>
  <si>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</si>
  <si>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</si>
  <si>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</si>
  <si>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</si>
  <si>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</si>
  <si>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</si>
  <si>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</si>
  <si>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</si>
  <si>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</si>
  <si>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</si>
  <si>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</si>
  <si>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</si>
  <si>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</si>
  <si>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</si>
  <si>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</si>
  <si>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</si>
  <si>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</si>
  <si>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</si>
  <si>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</si>
  <si>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</si>
  <si>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</si>
  <si>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</si>
  <si>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</si>
  <si>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</si>
  <si>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</si>
  <si>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</si>
  <si>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</si>
  <si>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</si>
  <si>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</si>
  <si>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</si>
  <si>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</si>
  <si>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</si>
  <si>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</si>
  <si>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</si>
  <si>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</si>
  <si>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</si>
  <si>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</si>
  <si>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</si>
  <si>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</si>
  <si>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</si>
  <si>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</si>
  <si>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</si>
  <si>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</si>
  <si>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</si>
  <si>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</si>
  <si>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</si>
  <si>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</si>
  <si>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</si>
  <si>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</si>
  <si>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</si>
  <si>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</si>
  <si>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</si>
  <si>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</si>
  <si>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</si>
  <si>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</si>
  <si>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</si>
  <si>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</si>
  <si>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</si>
  <si>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</si>
  <si>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</si>
  <si>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</si>
  <si>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</si>
  <si>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</si>
  <si>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</si>
  <si>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</si>
  <si>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</si>
  <si>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</si>
  <si>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</si>
  <si>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</si>
  <si>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</si>
  <si>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</si>
  <si>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</si>
  <si>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</si>
  <si>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</si>
  <si>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</si>
  <si>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</si>
  <si>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</si>
  <si>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</si>
  <si>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</si>
  <si>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</si>
  <si>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</si>
  <si>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</si>
  <si>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</si>
  <si>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</si>
  <si>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</si>
  <si>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</si>
  <si>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</si>
  <si>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</si>
  <si>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</si>
  <si>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</si>
  <si>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</si>
  <si>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</si>
  <si>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</si>
  <si>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</si>
  <si>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</si>
  <si>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</si>
  <si>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</si>
  <si>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</si>
  <si>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</si>
  <si>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</si>
  <si>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</si>
  <si>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</si>
  <si>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</si>
  <si>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</si>
  <si>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</si>
  <si>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</si>
  <si>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</si>
  <si>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</si>
  <si>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</si>
  <si>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</si>
  <si>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</si>
  <si>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</si>
  <si>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</si>
  <si>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</si>
  <si>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</si>
  <si>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</si>
  <si>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</si>
  <si>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</si>
  <si>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</si>
  <si>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</si>
  <si>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</si>
  <si>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</si>
  <si>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</si>
  <si>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</si>
  <si>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</si>
  <si>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</si>
  <si>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</si>
  <si>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</si>
  <si>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</si>
  <si>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</si>
  <si>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</si>
  <si>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</si>
  <si>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</si>
  <si>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</si>
  <si>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</si>
  <si>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</si>
  <si>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</si>
  <si>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</si>
  <si>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</si>
  <si>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</si>
  <si>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</si>
  <si>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</si>
  <si>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</si>
  <si>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</si>
  <si>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</si>
  <si>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</si>
  <si>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</si>
  <si>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</si>
  <si>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</si>
  <si>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</si>
  <si>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</si>
  <si>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</si>
  <si>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</si>
  <si>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</si>
  <si>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</si>
  <si>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</si>
  <si>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</si>
  <si>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</si>
  <si>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</si>
  <si>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</si>
  <si>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</si>
  <si>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</si>
  <si>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</si>
  <si>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</si>
  <si>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</si>
  <si>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</si>
  <si>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</si>
  <si>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</si>
  <si>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</si>
  <si>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</si>
  <si>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</si>
  <si>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</si>
  <si>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</si>
  <si>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</si>
  <si>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</si>
  <si>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</si>
  <si>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</si>
  <si>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</si>
  <si>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</si>
  <si>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</si>
  <si>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</si>
  <si>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</si>
  <si>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</si>
  <si>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</si>
  <si>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</si>
  <si>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</si>
  <si>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</si>
  <si>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</si>
  <si>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</si>
  <si>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</si>
  <si>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</si>
  <si>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</si>
  <si>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</si>
  <si>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</si>
  <si>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</si>
  <si>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</si>
  <si>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</si>
  <si>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</si>
  <si>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</si>
  <si>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</si>
  <si>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</si>
  <si>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</si>
  <si>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</si>
  <si>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</si>
  <si>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</si>
  <si>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</si>
  <si>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</si>
  <si>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</si>
  <si>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</si>
  <si>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</si>
  <si>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</si>
  <si>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</si>
  <si>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</si>
  <si>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</si>
  <si>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</si>
  <si>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</si>
  <si>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</si>
  <si>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</si>
  <si>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</si>
  <si>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</si>
  <si>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</si>
  <si>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</si>
  <si>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</si>
  <si>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</si>
  <si>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</si>
  <si>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</si>
  <si>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</si>
  <si>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</si>
  <si>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</si>
  <si>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</si>
  <si>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</si>
  <si>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</si>
  <si>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</si>
  <si>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</si>
  <si>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</si>
  <si>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</si>
  <si>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</si>
  <si>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</si>
  <si>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</si>
  <si>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</si>
  <si>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</si>
  <si>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</si>
  <si>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</si>
  <si>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</si>
  <si>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</si>
  <si>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</si>
  <si>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</si>
  <si>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</si>
  <si>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</si>
  <si>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</si>
  <si>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</si>
  <si>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</si>
  <si>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</si>
  <si>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</si>
  <si>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</si>
  <si>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</si>
  <si>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</si>
  <si>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</si>
  <si>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</si>
  <si>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</si>
  <si>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</si>
  <si>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</si>
  <si>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</si>
  <si>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</si>
  <si>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</si>
  <si>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</si>
  <si>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</si>
  <si>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</si>
  <si>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</si>
  <si>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</si>
  <si>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</si>
  <si>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</si>
  <si>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</si>
  <si>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</si>
  <si>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</si>
  <si>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</si>
  <si>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</si>
  <si>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</si>
  <si>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</si>
  <si>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</si>
  <si>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</si>
  <si>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</si>
  <si>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</si>
  <si>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</si>
  <si>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</si>
  <si>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</si>
  <si>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</si>
  <si>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</si>
  <si>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</si>
  <si>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</si>
  <si>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</si>
  <si>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</si>
  <si>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</si>
  <si>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</si>
  <si>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</si>
  <si>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</si>
  <si>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</si>
  <si>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</si>
  <si>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</si>
  <si>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</si>
  <si>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</si>
  <si>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</si>
  <si>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</si>
  <si>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</si>
  <si>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</si>
  <si>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</si>
  <si>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</si>
  <si>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</si>
  <si>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</si>
  <si>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</si>
  <si>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</si>
  <si>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</si>
  <si>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</si>
  <si>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</si>
  <si>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</si>
  <si>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</si>
  <si>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</si>
  <si>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</si>
  <si>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</si>
  <si>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</si>
  <si>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</si>
  <si>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</si>
  <si>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</si>
  <si>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</si>
  <si>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</si>
  <si>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</si>
  <si>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</si>
  <si>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</si>
  <si>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</si>
  <si>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</si>
  <si>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</si>
  <si>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</si>
  <si>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</si>
  <si>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</si>
  <si>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</si>
  <si>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</si>
  <si>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</si>
  <si>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</si>
  <si>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</si>
  <si>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</si>
  <si>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</si>
  <si>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</si>
  <si>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</si>
  <si>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</si>
  <si>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</si>
  <si>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</si>
  <si>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</si>
  <si>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</si>
  <si>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</si>
  <si>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</si>
  <si>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</si>
  <si>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</si>
  <si>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</si>
  <si>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</si>
  <si>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</si>
  <si>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</si>
  <si>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</si>
  <si>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</si>
  <si>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</si>
  <si>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</si>
  <si>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</si>
  <si>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</si>
  <si>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</si>
  <si>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</si>
  <si>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</si>
  <si>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</si>
  <si>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</si>
  <si>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</si>
  <si>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</si>
  <si>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</si>
  <si>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</si>
  <si>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</si>
  <si>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</si>
  <si>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</si>
  <si>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</si>
  <si>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</si>
  <si>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</si>
  <si>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</si>
  <si>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</si>
  <si>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</si>
  <si>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</si>
  <si>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</si>
  <si>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</si>
  <si>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</si>
  <si>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</si>
  <si>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</si>
  <si>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</si>
  <si>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</si>
  <si>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</si>
  <si>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</si>
  <si>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</si>
  <si>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</si>
  <si>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</si>
  <si>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</si>
  <si>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</si>
  <si>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</si>
  <si>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</si>
  <si>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</si>
  <si>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</si>
  <si>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</si>
  <si>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</si>
  <si>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</si>
  <si>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</si>
  <si>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</si>
  <si>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</si>
  <si>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</si>
  <si>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</si>
  <si>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</si>
  <si>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</si>
  <si>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</si>
  <si>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</si>
  <si>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</si>
  <si>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</si>
  <si>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</si>
  <si>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</si>
  <si>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</si>
  <si>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</si>
  <si>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</si>
  <si>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</si>
  <si>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</si>
  <si>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</si>
  <si>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</si>
  <si>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</si>
  <si>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</si>
  <si>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</si>
  <si>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</si>
  <si>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</si>
  <si>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</si>
  <si>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</si>
  <si>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</si>
  <si>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</si>
  <si>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</si>
  <si>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</si>
  <si>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</si>
  <si>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</si>
  <si>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</si>
  <si>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</si>
  <si>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</si>
  <si>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</si>
  <si>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</si>
  <si>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</si>
  <si>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</si>
  <si>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</si>
  <si>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</si>
  <si>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</si>
  <si>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</si>
  <si>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</si>
  <si>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</si>
  <si>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</si>
  <si>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</si>
  <si>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</si>
  <si>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</si>
  <si>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</si>
  <si>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</si>
  <si>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</si>
  <si>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</si>
  <si>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</si>
  <si>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</si>
  <si>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</si>
  <si>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</si>
  <si>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</si>
  <si>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</si>
  <si>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</si>
  <si>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</si>
  <si>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</si>
  <si>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</si>
  <si>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</si>
  <si>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</si>
  <si>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</si>
  <si>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</si>
  <si>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</si>
  <si>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</si>
  <si>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</si>
  <si>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</si>
  <si>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</si>
  <si>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</si>
  <si>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</si>
  <si>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</si>
  <si>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</si>
  <si>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</si>
  <si>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</si>
  <si>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</si>
  <si>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</si>
  <si>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</si>
  <si>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</si>
  <si>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</si>
  <si>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</si>
  <si>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</si>
  <si>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</si>
  <si>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</si>
  <si>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</si>
  <si>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</si>
  <si>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</si>
  <si>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</si>
  <si>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</si>
  <si>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</si>
  <si>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</si>
  <si>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</si>
  <si>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</si>
  <si>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</si>
  <si>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</si>
  <si>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</si>
  <si>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</si>
  <si>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</si>
  <si>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</si>
  <si>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</si>
  <si>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</si>
  <si>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</si>
  <si>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</si>
  <si>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</si>
  <si>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</si>
  <si>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</si>
  <si>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</si>
  <si>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</si>
  <si>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</si>
  <si>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</si>
  <si>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</si>
  <si>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</si>
  <si>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</si>
  <si>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</si>
  <si>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</si>
  <si>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</si>
  <si>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</si>
  <si>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</si>
  <si>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</si>
  <si>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</si>
  <si>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</si>
  <si>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</si>
  <si>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</si>
  <si>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</si>
  <si>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</si>
  <si>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</si>
  <si>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</si>
  <si>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</si>
  <si>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</si>
  <si>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</si>
  <si>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</si>
  <si>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</si>
  <si>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</si>
  <si>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</si>
  <si>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</si>
  <si>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</si>
  <si>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</si>
  <si>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</si>
  <si>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</si>
  <si>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</si>
  <si>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</si>
  <si>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</si>
  <si>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</si>
  <si>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</si>
  <si>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</si>
  <si>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</si>
  <si>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</si>
  <si>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</si>
  <si>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</si>
  <si>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</si>
  <si>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</si>
  <si>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</si>
  <si>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</si>
  <si>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</si>
  <si>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</si>
  <si>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</si>
  <si>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</si>
  <si>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</si>
  <si>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</si>
  <si>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</si>
  <si>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</si>
  <si>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</si>
  <si>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</si>
  <si>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</si>
  <si>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</si>
  <si>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</si>
  <si>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</si>
  <si>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</si>
  <si>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</si>
  <si>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</si>
  <si>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</si>
  <si>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</si>
  <si>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</si>
  <si>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</si>
  <si>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</si>
  <si>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</si>
  <si>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</si>
  <si>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</si>
  <si>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</si>
  <si>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</si>
  <si>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</si>
  <si>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</si>
  <si>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</si>
  <si>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</si>
  <si>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</si>
  <si>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</si>
  <si>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</si>
  <si>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</si>
  <si>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</si>
  <si>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</si>
  <si>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</si>
  <si>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</si>
  <si>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</si>
  <si>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</si>
  <si>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</si>
  <si>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</si>
  <si>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</si>
  <si>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</si>
  <si>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</si>
  <si>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</si>
  <si>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</si>
  <si>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</si>
  <si>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</si>
  <si>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</si>
  <si>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</si>
  <si>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</si>
  <si>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</si>
  <si>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</si>
  <si>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</si>
  <si>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</si>
  <si>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</si>
  <si>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</si>
  <si>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</si>
  <si>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</si>
  <si>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</si>
  <si>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</si>
  <si>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</si>
  <si>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</si>
  <si>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</si>
  <si>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</si>
  <si>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</si>
  <si>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</si>
  <si>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</si>
  <si>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</si>
  <si>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</si>
  <si>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</si>
  <si>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</si>
  <si>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</si>
  <si>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</si>
  <si>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</si>
  <si>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</si>
  <si>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</si>
  <si>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</si>
  <si>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</si>
  <si>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</si>
  <si>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</si>
  <si>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</si>
  <si>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</si>
  <si>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</si>
  <si>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</si>
  <si>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</si>
  <si>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</si>
  <si>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</si>
  <si>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</si>
  <si>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</si>
  <si>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</si>
  <si>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</si>
  <si>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</si>
  <si>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</si>
  <si>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</si>
  <si>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</si>
  <si>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</si>
  <si>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</si>
  <si>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</si>
  <si>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</si>
  <si>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</si>
  <si>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</si>
  <si>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</si>
  <si>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</si>
  <si>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</si>
  <si>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</si>
  <si>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</si>
  <si>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</si>
  <si>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</si>
  <si>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</si>
  <si>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</si>
  <si>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</si>
  <si>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</si>
  <si>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</si>
  <si>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</si>
  <si>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</si>
  <si>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</si>
  <si>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</si>
  <si>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</si>
  <si>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</si>
  <si>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</si>
  <si>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</si>
  <si>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</si>
  <si>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</si>
  <si>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</si>
  <si>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</si>
  <si>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</si>
  <si>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</si>
  <si>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</si>
  <si>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</si>
  <si>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</si>
  <si>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</si>
  <si>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</si>
  <si>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</si>
  <si>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</si>
  <si>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</si>
  <si>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</si>
  <si>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</si>
  <si>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</si>
  <si>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</si>
  <si>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</si>
  <si>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</si>
  <si>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</si>
  <si>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</si>
  <si>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</si>
  <si>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</si>
  <si>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</si>
  <si>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</si>
  <si>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</si>
  <si>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</si>
  <si>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</si>
  <si>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</si>
  <si>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</si>
  <si>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</si>
  <si>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</si>
  <si>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</si>
  <si>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</si>
  <si>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</si>
  <si>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</si>
  <si>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</si>
  <si>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</si>
  <si>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</si>
  <si>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</si>
  <si>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</si>
  <si>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</si>
  <si>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</si>
  <si>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</si>
  <si>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</si>
  <si>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</si>
  <si>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</si>
  <si>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</si>
  <si>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</si>
  <si>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</si>
  <si>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</si>
  <si>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</si>
  <si>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</si>
  <si>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</si>
  <si>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</si>
  <si>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</si>
  <si>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</si>
  <si>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</si>
  <si>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</si>
  <si>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</si>
  <si>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</si>
  <si>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</si>
  <si>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</si>
  <si>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</si>
  <si>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</si>
  <si>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</si>
  <si>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</si>
  <si>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</si>
  <si>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</si>
  <si>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</si>
  <si>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</si>
  <si>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</si>
  <si>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</si>
  <si>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</si>
  <si>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</si>
  <si>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</si>
  <si>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</si>
  <si>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</si>
  <si>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</si>
  <si>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</si>
  <si>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</si>
  <si>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</si>
  <si>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</si>
  <si>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</si>
  <si>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</si>
  <si>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</si>
  <si>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</si>
  <si>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</si>
  <si>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</si>
  <si>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</si>
  <si>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</si>
  <si>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</si>
  <si>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</si>
  <si>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</si>
  <si>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</si>
  <si>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</si>
  <si>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</si>
  <si>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</si>
  <si>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</si>
  <si>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</si>
  <si>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</si>
  <si>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</si>
  <si>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</si>
  <si>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</si>
  <si>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</si>
  <si>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</si>
  <si>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</si>
  <si>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</si>
  <si>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</si>
  <si>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</si>
  <si>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</si>
  <si>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</si>
  <si>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</si>
  <si>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</si>
  <si>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</si>
  <si>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</si>
  <si>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</si>
  <si>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</si>
  <si>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</si>
  <si>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</si>
  <si>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</si>
  <si>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</si>
  <si>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</si>
  <si>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</si>
  <si>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</si>
  <si>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</si>
  <si>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</si>
  <si>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</si>
  <si>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</si>
  <si>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</si>
  <si>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</si>
  <si>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</si>
  <si>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</si>
  <si>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</si>
  <si>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</si>
  <si>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</si>
  <si>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</si>
  <si>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</si>
  <si>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</si>
  <si>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</si>
  <si>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</si>
  <si>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</si>
  <si>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</si>
  <si>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</si>
  <si>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</si>
  <si>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</si>
  <si>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</si>
  <si>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</si>
  <si>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</si>
  <si>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</si>
  <si>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</si>
  <si>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</si>
  <si>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</si>
  <si>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</si>
  <si>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</si>
  <si>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</si>
  <si>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</si>
  <si>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</si>
  <si>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</si>
  <si>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</si>
  <si>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</si>
  <si>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</si>
  <si>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</si>
  <si>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</si>
  <si>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</si>
  <si>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</si>
  <si>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</si>
  <si>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</si>
  <si>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</si>
  <si>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</si>
  <si>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</si>
  <si>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</si>
  <si>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</si>
  <si>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</si>
  <si>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</si>
  <si>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</si>
  <si>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</si>
  <si>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</si>
  <si>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</si>
  <si>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</si>
  <si>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</si>
  <si>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</si>
  <si>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</si>
  <si>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</si>
  <si>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</si>
  <si>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</si>
  <si>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</si>
  <si>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</si>
  <si>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</si>
  <si>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</si>
  <si>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</si>
  <si>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</si>
  <si>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</si>
  <si>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</si>
  <si>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</si>
  <si>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</si>
  <si>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</si>
  <si>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</si>
  <si>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</si>
  <si>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</si>
  <si>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</si>
  <si>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</si>
  <si>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</si>
  <si>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</si>
  <si>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</si>
  <si>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</si>
  <si>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</si>
  <si>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</si>
  <si>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</si>
  <si>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</si>
  <si>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</si>
  <si>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</si>
  <si>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</si>
  <si>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</si>
  <si>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</si>
  <si>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</si>
  <si>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</si>
  <si>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</si>
  <si>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</si>
  <si>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</si>
  <si>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</si>
  <si>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</si>
  <si>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</si>
  <si>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</si>
  <si>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</si>
  <si>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</si>
  <si>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</si>
  <si>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</si>
  <si>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</si>
  <si>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</si>
  <si>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</si>
  <si>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</si>
  <si>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</si>
  <si>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</si>
  <si>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</si>
  <si>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</si>
  <si>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</si>
  <si>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</si>
  <si>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</si>
  <si>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</si>
  <si>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</si>
  <si>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</si>
  <si>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</si>
  <si>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</si>
  <si>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</si>
  <si>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</si>
  <si>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</si>
  <si>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</si>
  <si>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</si>
  <si>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</si>
  <si>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</si>
  <si>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</si>
  <si>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</si>
  <si>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</si>
  <si>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</si>
  <si>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</si>
  <si>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</si>
  <si>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</si>
  <si>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</si>
  <si>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</si>
  <si>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</si>
  <si>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</si>
  <si>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</si>
  <si>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</si>
  <si>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</si>
  <si>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</si>
  <si>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</si>
  <si>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</si>
  <si>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</si>
  <si>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</si>
  <si>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</si>
  <si>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</si>
  <si>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</si>
  <si>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</si>
  <si>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</si>
  <si>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</si>
  <si>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</si>
  <si>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</si>
  <si>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</si>
  <si>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</si>
  <si>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</si>
  <si>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</si>
  <si>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</si>
  <si>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</si>
  <si>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</si>
  <si>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</si>
  <si>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</si>
  <si>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</si>
  <si>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</si>
  <si>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</si>
  <si>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</si>
  <si>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</si>
  <si>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</si>
  <si>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</si>
  <si>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</si>
  <si>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</si>
  <si>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</si>
  <si>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</si>
  <si>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</si>
  <si>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</si>
  <si>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</si>
  <si>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</si>
  <si>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</si>
  <si>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</si>
  <si>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</si>
  <si>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</si>
  <si>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</si>
  <si>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</si>
  <si>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</si>
  <si>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</si>
  <si>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</si>
  <si>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</si>
  <si>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</si>
  <si>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</si>
  <si>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</si>
  <si>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</si>
  <si>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</si>
  <si>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</si>
  <si>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</si>
  <si>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</si>
  <si>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</si>
  <si>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</si>
  <si>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</si>
  <si>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</si>
  <si>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</si>
  <si>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</si>
  <si>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</si>
  <si>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</si>
  <si>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</si>
  <si>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</si>
  <si>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</si>
  <si>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</si>
  <si>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</si>
  <si>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</si>
  <si>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</si>
  <si>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</si>
  <si>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</si>
  <si>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</si>
  <si>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</si>
  <si>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</si>
  <si>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</si>
  <si>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</si>
  <si>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</si>
  <si>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</si>
  <si>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</si>
  <si>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</si>
  <si>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</si>
  <si>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</si>
  <si>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</si>
  <si>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</si>
  <si>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</si>
  <si>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</si>
  <si>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</si>
  <si>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</si>
  <si>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</si>
  <si>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</si>
  <si>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</si>
  <si>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</si>
  <si>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</si>
  <si>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</si>
  <si>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</si>
  <si>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</si>
  <si>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</si>
  <si>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</si>
  <si>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</si>
  <si>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</si>
  <si>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</si>
  <si>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</si>
  <si>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</si>
  <si>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</si>
  <si>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</si>
  <si>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</si>
  <si>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</si>
  <si>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</si>
  <si>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</si>
  <si>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</si>
  <si>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</si>
  <si>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</si>
  <si>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</si>
  <si>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</si>
  <si>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</si>
  <si>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</si>
  <si>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</si>
  <si>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</si>
  <si>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</si>
  <si>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</si>
  <si>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</si>
  <si>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</si>
  <si>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</si>
  <si>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</si>
  <si>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</si>
  <si>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</si>
  <si>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</si>
  <si>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</si>
  <si>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</si>
  <si>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</si>
  <si>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</si>
  <si>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</si>
  <si>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</si>
  <si>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</si>
  <si>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</si>
  <si>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</si>
  <si>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</si>
  <si>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</si>
  <si>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</si>
  <si>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</si>
  <si>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</si>
  <si>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</si>
  <si>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</si>
  <si>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</si>
  <si>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</si>
  <si>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</si>
  <si>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</si>
  <si>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</si>
  <si>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</si>
  <si>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</si>
  <si>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</si>
  <si>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</si>
  <si>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</si>
  <si>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</si>
  <si>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</si>
  <si>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</si>
  <si>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</si>
  <si>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</si>
  <si>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</si>
  <si>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</si>
  <si>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</si>
  <si>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</si>
  <si>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</si>
  <si>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</si>
  <si>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</si>
  <si>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</si>
  <si>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</si>
  <si>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</si>
  <si>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</si>
  <si>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</si>
  <si>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</si>
  <si>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</si>
  <si>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</si>
  <si>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</si>
  <si>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</si>
  <si>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</si>
  <si>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</si>
  <si>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</si>
  <si>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</si>
  <si>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</si>
  <si>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</si>
  <si>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</si>
  <si>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</si>
  <si>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</si>
  <si>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</si>
  <si>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</si>
  <si>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</si>
  <si>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</si>
  <si>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</si>
  <si>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</si>
  <si>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</si>
  <si>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</si>
  <si>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</si>
  <si>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</si>
  <si>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</si>
  <si>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</si>
  <si>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</si>
  <si>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</si>
  <si>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</si>
  <si>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</si>
  <si>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</si>
  <si>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</si>
  <si>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</si>
  <si>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</si>
  <si>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</si>
  <si>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</si>
  <si>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</si>
  <si>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</si>
  <si>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</si>
  <si>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</si>
  <si>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</si>
  <si>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</si>
  <si>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</si>
  <si>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</si>
  <si>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</si>
  <si>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</si>
  <si>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</si>
  <si>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</si>
  <si>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</si>
  <si>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</si>
  <si>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</si>
  <si>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</si>
  <si>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</si>
  <si>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</si>
  <si>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</si>
  <si>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</si>
  <si>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</si>
  <si>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</si>
  <si>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</si>
  <si>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</si>
  <si>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</si>
  <si>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</si>
  <si>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</si>
  <si>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</si>
  <si>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</si>
  <si>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</si>
  <si>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</si>
  <si>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</si>
  <si>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</si>
  <si>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</si>
  <si>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</si>
  <si>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</si>
  <si>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</si>
  <si>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</si>
  <si>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</si>
  <si>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</si>
  <si>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</si>
  <si>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</si>
  <si>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</si>
  <si>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</si>
  <si>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</si>
  <si>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</si>
  <si>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</si>
  <si>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</si>
  <si>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</si>
  <si>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</si>
  <si>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</si>
  <si>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</si>
  <si>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</si>
  <si>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</si>
  <si>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</si>
  <si>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</si>
  <si>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</si>
  <si>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</si>
  <si>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</si>
  <si>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</si>
  <si>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</si>
  <si>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</si>
  <si>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</si>
  <si>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</si>
  <si>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</si>
  <si>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</si>
  <si>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</si>
  <si>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</si>
  <si>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</si>
  <si>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</si>
  <si>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</si>
  <si>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</si>
  <si>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</si>
  <si>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</si>
  <si>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</si>
  <si>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</si>
  <si>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</si>
  <si>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</si>
  <si>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</si>
  <si>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</si>
  <si>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</si>
  <si>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</si>
  <si>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</si>
  <si>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</si>
  <si>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</si>
  <si>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</si>
  <si>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</si>
  <si>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</si>
  <si>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</si>
  <si>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</si>
  <si>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</si>
  <si>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</si>
  <si>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</si>
  <si>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</si>
  <si>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</si>
  <si>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</si>
  <si>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</si>
  <si>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</si>
  <si>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</si>
  <si>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</si>
  <si>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</si>
  <si>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</si>
  <si>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</si>
  <si>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</si>
  <si>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</si>
  <si>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</si>
  <si>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</si>
  <si>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</si>
  <si>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</si>
  <si>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</si>
  <si>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</si>
  <si>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</si>
  <si>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</si>
  <si>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</si>
  <si>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</si>
  <si>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</si>
  <si>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</si>
  <si>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</si>
  <si>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</si>
  <si>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</si>
  <si>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</si>
  <si>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</si>
  <si>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</si>
  <si>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</si>
  <si>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</si>
  <si>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</si>
  <si>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</si>
  <si>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</si>
  <si>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</si>
  <si>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</si>
  <si>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</si>
  <si>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</si>
  <si>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</si>
  <si>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</si>
  <si>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</si>
  <si>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</si>
  <si>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</si>
  <si>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</si>
  <si>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</si>
  <si>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</si>
  <si>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</si>
  <si>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</si>
  <si>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</si>
  <si>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</si>
  <si>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</si>
  <si>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</si>
  <si>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</si>
  <si>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</si>
  <si>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</si>
  <si>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</si>
  <si>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</si>
  <si>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</si>
  <si>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</si>
  <si>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</si>
  <si>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</si>
  <si>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</si>
  <si>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</si>
  <si>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</si>
  <si>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</si>
  <si>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</si>
  <si>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</si>
  <si>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</si>
  <si>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</si>
  <si>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</si>
  <si>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</si>
  <si>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</si>
  <si>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</si>
  <si>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</si>
  <si>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</si>
  <si>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</si>
  <si>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</si>
  <si>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</si>
  <si>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</si>
  <si>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</si>
  <si>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</si>
  <si>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</si>
  <si>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</si>
  <si>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</si>
  <si>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</si>
  <si>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</si>
  <si>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</si>
  <si>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</si>
  <si>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</si>
  <si>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</si>
  <si>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</si>
  <si>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</si>
  <si>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</si>
  <si>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</si>
  <si>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</si>
  <si>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</si>
  <si>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</si>
  <si>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</si>
  <si>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</si>
  <si>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</si>
  <si>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</si>
  <si>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</si>
  <si>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</si>
  <si>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</si>
  <si>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</si>
  <si>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</si>
  <si>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</si>
  <si>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</si>
  <si>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</si>
  <si>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</si>
  <si>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</si>
  <si>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</si>
  <si>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</si>
  <si>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</si>
  <si>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</si>
  <si>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</si>
  <si>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</si>
  <si>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</si>
  <si>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</si>
  <si>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</si>
  <si>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</si>
  <si>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</si>
  <si>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</si>
  <si>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</si>
  <si>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</si>
  <si>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</si>
  <si>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</si>
  <si>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</si>
  <si>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</si>
  <si>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</si>
  <si>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</si>
  <si>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</si>
  <si>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</si>
  <si>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</si>
  <si>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</si>
  <si>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</si>
  <si>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</si>
  <si>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</si>
  <si>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</si>
  <si>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</si>
  <si>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</si>
  <si>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</si>
  <si>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</si>
  <si>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</si>
  <si>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</si>
  <si>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</si>
  <si>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</si>
  <si>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</si>
  <si>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</si>
  <si>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</si>
  <si>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</si>
  <si>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</si>
  <si>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</si>
  <si>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</si>
  <si>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</si>
  <si>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</si>
  <si>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</si>
  <si>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</si>
  <si>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</si>
  <si>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</si>
  <si>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</si>
  <si>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</si>
  <si>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</si>
  <si>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</si>
  <si>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</si>
  <si>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</si>
  <si>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</si>
  <si>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</si>
  <si>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</si>
  <si>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</si>
  <si>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</si>
  <si>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</si>
  <si>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</si>
  <si>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</si>
  <si>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</si>
  <si>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</si>
  <si>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</si>
  <si>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</si>
  <si>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</si>
  <si>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</si>
  <si>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</si>
  <si>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</si>
  <si>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</si>
  <si>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</si>
  <si>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</si>
  <si>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</si>
  <si>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</si>
  <si>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</si>
  <si>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</si>
  <si>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</si>
  <si>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</si>
  <si>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</si>
  <si>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</si>
  <si>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</si>
  <si>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</si>
  <si>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</si>
  <si>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</si>
  <si>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</si>
  <si>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</si>
  <si>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</si>
  <si>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</si>
  <si>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</si>
  <si>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</si>
  <si>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</si>
  <si>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</si>
  <si>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</si>
  <si>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</si>
  <si>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</si>
  <si>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</si>
  <si>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</si>
  <si>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</si>
  <si>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</si>
  <si>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</si>
  <si>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</si>
  <si>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</si>
  <si>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</si>
  <si>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</si>
  <si>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</si>
  <si>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</si>
  <si>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</si>
  <si>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</si>
  <si>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</si>
  <si>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</si>
  <si>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</si>
  <si>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</si>
  <si>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</si>
  <si>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</si>
  <si>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</si>
  <si>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</si>
  <si>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</si>
  <si>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</si>
  <si>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</si>
  <si>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</si>
  <si>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</si>
  <si>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</si>
  <si>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</si>
  <si>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</si>
  <si>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</si>
  <si>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</si>
  <si>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</si>
  <si>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</si>
  <si>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</si>
  <si>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</si>
  <si>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</si>
  <si>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</si>
  <si>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</si>
  <si>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</si>
  <si>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</si>
  <si>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</si>
  <si>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</si>
  <si>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</si>
  <si>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</si>
  <si>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</si>
  <si>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</si>
  <si>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</si>
  <si>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</si>
  <si>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</si>
  <si>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</si>
  <si>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</si>
  <si>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</si>
  <si>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</si>
  <si>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</si>
  <si>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</si>
  <si>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</si>
  <si>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</si>
  <si>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</si>
  <si>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</si>
  <si>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</si>
  <si>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</si>
  <si>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</si>
  <si>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</si>
  <si>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</si>
  <si>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</si>
  <si>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</si>
  <si>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</si>
  <si>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</si>
  <si>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</si>
  <si>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</si>
  <si>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</si>
  <si>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</si>
  <si>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</si>
  <si>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</si>
  <si>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</si>
  <si>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</si>
  <si>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</si>
  <si>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</si>
  <si>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</si>
  <si>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</si>
  <si>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</si>
  <si>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</si>
  <si>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</si>
  <si>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</si>
  <si>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</si>
  <si>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</si>
  <si>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</si>
  <si>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</si>
  <si>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</si>
  <si>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</si>
  <si>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</si>
  <si>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</si>
  <si>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</si>
  <si>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</si>
  <si>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</si>
  <si>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</si>
  <si>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</si>
  <si>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</si>
  <si>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</si>
  <si>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</si>
  <si>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</si>
  <si>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</si>
  <si>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</si>
  <si>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</si>
  <si>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</si>
  <si>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</si>
  <si>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</si>
  <si>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</si>
  <si>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</si>
  <si>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</si>
  <si>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</si>
  <si>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</si>
  <si>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</si>
  <si>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</si>
  <si>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</si>
  <si>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</si>
  <si>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</si>
  <si>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</si>
  <si>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</si>
  <si>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</si>
  <si>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</si>
  <si>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</si>
  <si>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</si>
  <si>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</si>
  <si>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</si>
  <si>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</si>
  <si>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</si>
  <si>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</si>
  <si>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</si>
  <si>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</si>
  <si>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</si>
  <si>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</si>
  <si>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</si>
  <si>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</si>
  <si>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</si>
  <si>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</si>
  <si>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</si>
  <si>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</si>
  <si>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</si>
  <si>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</si>
  <si>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</si>
  <si>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</si>
  <si>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</si>
  <si>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</si>
  <si>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</si>
  <si>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</si>
  <si>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</si>
  <si>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</si>
  <si>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</si>
  <si>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</si>
  <si>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</si>
  <si>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</si>
  <si>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</si>
  <si>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</si>
  <si>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</si>
  <si>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</si>
  <si>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</si>
  <si>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</si>
  <si>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</si>
  <si>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</si>
  <si>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</si>
  <si>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</si>
  <si>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</si>
  <si>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</si>
  <si>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</si>
  <si>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</si>
  <si>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</si>
  <si>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</si>
  <si>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</si>
  <si>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</si>
  <si>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</si>
  <si>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</si>
  <si>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</si>
  <si>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</si>
  <si>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</si>
  <si>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</si>
  <si>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</si>
  <si>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</si>
  <si>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</si>
  <si>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</si>
  <si>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</si>
  <si>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</si>
  <si>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</si>
  <si>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</si>
  <si>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</si>
  <si>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</si>
  <si>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</si>
  <si>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</si>
  <si>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</si>
  <si>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</si>
  <si>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</si>
  <si>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</si>
  <si>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</si>
  <si>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</si>
  <si>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</si>
  <si>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</si>
  <si>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</si>
  <si>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</si>
  <si>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</si>
  <si>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</si>
  <si>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</si>
  <si>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</si>
  <si>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</si>
  <si>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</si>
  <si>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</si>
  <si>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</si>
  <si>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</si>
  <si>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</si>
  <si>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</si>
  <si>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</si>
  <si>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</si>
  <si>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</si>
  <si>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</si>
  <si>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</si>
  <si>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</si>
  <si>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</si>
  <si>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</si>
  <si>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</si>
  <si>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</si>
  <si>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</si>
  <si>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</si>
  <si>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</si>
  <si>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</si>
  <si>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</si>
  <si>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</si>
  <si>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</si>
  <si>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</si>
  <si>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</si>
  <si>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</si>
  <si>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</si>
  <si>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</si>
  <si>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</si>
  <si>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</si>
  <si>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</si>
  <si>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</si>
  <si>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</si>
  <si>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</si>
  <si>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</si>
  <si>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</si>
  <si>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</si>
  <si>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</si>
  <si>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</si>
  <si>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</si>
  <si>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</si>
  <si>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</si>
  <si>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</si>
  <si>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</si>
  <si>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</si>
  <si>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</si>
  <si>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</si>
  <si>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</si>
  <si>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</si>
  <si>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</si>
  <si>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</si>
  <si>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</si>
  <si>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</si>
  <si>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</si>
  <si>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</si>
  <si>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</si>
  <si>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</si>
  <si>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</si>
  <si>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</si>
  <si>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</si>
  <si>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</si>
  <si>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</si>
  <si>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</si>
  <si>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</si>
  <si>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</si>
  <si>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</si>
  <si>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</si>
  <si>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</si>
  <si>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</si>
  <si>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</si>
  <si>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</si>
  <si>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</si>
  <si>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</si>
  <si>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</si>
  <si>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</si>
  <si>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</si>
  <si>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</si>
  <si>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</si>
  <si>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</si>
  <si>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</si>
  <si>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</si>
  <si>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</si>
  <si>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</si>
  <si>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</si>
  <si>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</si>
  <si>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</si>
  <si>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</si>
  <si>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</si>
  <si>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</si>
  <si>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</si>
  <si>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</si>
  <si>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</si>
  <si>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</si>
  <si>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</si>
  <si>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</si>
  <si>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</si>
  <si>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</si>
  <si>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</si>
  <si>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</si>
  <si>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</si>
  <si>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</si>
  <si>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</si>
  <si>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</si>
  <si>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</si>
  <si>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</si>
  <si>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</si>
  <si>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</si>
  <si>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</si>
  <si>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</si>
  <si>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</si>
  <si>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</si>
  <si>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</si>
  <si>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</si>
  <si>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</si>
  <si>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</si>
  <si>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</si>
  <si>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</si>
  <si>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</si>
  <si>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</si>
  <si>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</si>
  <si>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</si>
  <si>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</si>
  <si>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</si>
  <si>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</si>
  <si>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</si>
  <si>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</si>
  <si>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</si>
  <si>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</si>
  <si>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</si>
  <si>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</si>
  <si>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</si>
  <si>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</si>
  <si>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</si>
  <si>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</si>
  <si>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</si>
  <si>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</si>
  <si>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</si>
  <si>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</si>
  <si>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</si>
  <si>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</si>
  <si>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</si>
  <si>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</si>
  <si>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</si>
  <si>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</si>
  <si>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</si>
  <si>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</si>
  <si>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</si>
  <si>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</si>
  <si>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</si>
  <si>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</si>
  <si>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</si>
  <si>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</si>
  <si>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</si>
  <si>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</si>
  <si>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</si>
  <si>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</si>
  <si>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</si>
  <si>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</si>
  <si>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</si>
  <si>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</si>
  <si>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</si>
  <si>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</si>
  <si>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</si>
  <si>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</si>
  <si>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</si>
  <si>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</si>
  <si>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</si>
  <si>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</si>
  <si>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</si>
  <si>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</si>
  <si>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</si>
  <si>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</si>
  <si>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</si>
  <si>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</si>
  <si>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</si>
  <si>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</si>
  <si>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</si>
  <si>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</si>
  <si>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</si>
  <si>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</si>
  <si>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</si>
  <si>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</si>
  <si>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</si>
  <si>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</si>
  <si>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</si>
  <si>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</si>
  <si>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</si>
  <si>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</si>
  <si>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</si>
  <si>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</si>
  <si>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</si>
  <si>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</si>
  <si>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</si>
  <si>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</si>
  <si>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</si>
  <si>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</si>
  <si>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</si>
  <si>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</si>
  <si>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</si>
  <si>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</si>
  <si>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</si>
  <si>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</si>
  <si>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</si>
  <si>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</si>
  <si>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</si>
  <si>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</si>
  <si>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</si>
  <si>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</si>
  <si>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</si>
  <si>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</si>
  <si>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</si>
  <si>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</si>
  <si>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</si>
  <si>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</si>
  <si>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</si>
  <si>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</si>
  <si>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</si>
  <si>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</si>
  <si>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</si>
  <si>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</si>
  <si>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</si>
  <si>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</si>
  <si>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</si>
  <si>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</si>
  <si>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</si>
  <si>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</si>
  <si>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</si>
  <si>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</si>
  <si>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</si>
  <si>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</si>
  <si>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</si>
  <si>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</si>
  <si>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</si>
  <si>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</si>
  <si>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</si>
  <si>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</si>
  <si>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</si>
  <si>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</si>
  <si>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</si>
  <si>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</si>
  <si>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</si>
  <si>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</si>
  <si>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</si>
  <si>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</si>
  <si>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</si>
  <si>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</si>
  <si>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</si>
  <si>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</si>
  <si>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</si>
  <si>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</si>
  <si>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</si>
  <si>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</si>
  <si>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</si>
  <si>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</si>
  <si>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</si>
  <si>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</si>
  <si>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</si>
  <si>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</si>
  <si>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</si>
  <si>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</si>
  <si>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</si>
  <si>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</si>
  <si>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</si>
  <si>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</si>
  <si>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</si>
  <si>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</si>
  <si>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</si>
  <si>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</si>
  <si>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</si>
  <si>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</si>
  <si>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</si>
  <si>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</si>
  <si>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</si>
  <si>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</si>
  <si>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</si>
  <si>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</si>
  <si>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</si>
  <si>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</si>
  <si>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</si>
  <si>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</si>
  <si>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</si>
  <si>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</si>
  <si>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</si>
  <si>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</si>
  <si>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</si>
  <si>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</si>
  <si>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</si>
  <si>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</si>
  <si>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</si>
  <si>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</si>
  <si>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</si>
  <si>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</si>
  <si>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</si>
  <si>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</si>
  <si>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</si>
  <si>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</si>
  <si>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</si>
  <si>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</si>
  <si>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</si>
  <si>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</si>
  <si>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</si>
  <si>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</si>
  <si>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</si>
  <si>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</si>
  <si>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</si>
  <si>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</si>
  <si>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</si>
  <si>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</si>
  <si>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</si>
  <si>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</si>
  <si>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</si>
  <si>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</si>
  <si>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</si>
  <si>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</si>
  <si>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</si>
  <si>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</si>
  <si>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</si>
  <si>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</si>
  <si>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</si>
  <si>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</si>
  <si>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</si>
  <si>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</si>
  <si>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</si>
  <si>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</si>
  <si>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</si>
  <si>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</si>
  <si>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</si>
  <si>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</si>
  <si>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</si>
  <si>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</si>
  <si>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</si>
  <si>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</si>
  <si>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</si>
  <si>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</si>
  <si>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</si>
  <si>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</si>
  <si>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</si>
  <si>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</si>
  <si>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</si>
  <si>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</si>
  <si>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</si>
  <si>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</si>
  <si>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</si>
  <si>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</si>
  <si>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</si>
  <si>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</si>
  <si>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</si>
  <si>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</si>
  <si>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</si>
  <si>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</si>
  <si>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</si>
  <si>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</si>
  <si>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</si>
  <si>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</si>
  <si>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</si>
  <si>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</si>
  <si>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</si>
  <si>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</si>
  <si>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</si>
  <si>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</si>
  <si>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</si>
  <si>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</si>
  <si>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</si>
  <si>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</si>
  <si>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</si>
  <si>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</si>
  <si>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</si>
  <si>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</si>
  <si>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</si>
  <si>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</si>
  <si>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</si>
  <si>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</si>
  <si>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</si>
  <si>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</si>
  <si>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</si>
  <si>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</si>
  <si>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</si>
  <si>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</si>
  <si>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</si>
  <si>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</si>
  <si>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</si>
  <si>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</si>
  <si>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</si>
  <si>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</si>
  <si>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</si>
  <si>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</si>
  <si>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</si>
  <si>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</si>
  <si>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</si>
  <si>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</si>
  <si>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</si>
  <si>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</si>
  <si>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</si>
  <si>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</si>
  <si>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</si>
  <si>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</si>
  <si>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</si>
  <si>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</si>
  <si>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</si>
  <si>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</si>
  <si>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</si>
  <si>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</si>
  <si>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</si>
  <si>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</si>
  <si>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</si>
  <si>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</si>
  <si>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</si>
  <si>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</si>
  <si>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</si>
  <si>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</si>
  <si>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</si>
  <si>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</si>
  <si>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</si>
  <si>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</si>
  <si>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</si>
  <si>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</si>
  <si>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</si>
  <si>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</si>
  <si>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</si>
  <si>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</si>
  <si>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</si>
  <si>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</si>
  <si>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</si>
  <si>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</si>
  <si>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</si>
  <si>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</si>
  <si>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</si>
  <si>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</si>
  <si>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</si>
  <si>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</si>
  <si>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</si>
  <si>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</si>
  <si>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</si>
  <si>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</si>
  <si>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</si>
  <si>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</si>
  <si>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</si>
  <si>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</si>
  <si>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</si>
  <si>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</si>
  <si>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</si>
  <si>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</si>
  <si>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</si>
  <si>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</si>
  <si>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</si>
  <si>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</si>
  <si>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</si>
  <si>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</si>
  <si>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</si>
  <si>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</si>
  <si>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</si>
  <si>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</si>
  <si>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</si>
  <si>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</si>
  <si>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</si>
  <si>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</si>
  <si>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</si>
  <si>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</si>
  <si>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</si>
  <si>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</si>
  <si>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</si>
  <si>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</si>
  <si>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</si>
  <si>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</si>
  <si>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</si>
  <si>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</si>
  <si>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</si>
  <si>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</si>
  <si>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</si>
  <si>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</si>
  <si>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</si>
  <si>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</si>
  <si>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</si>
  <si>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</si>
  <si>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</si>
  <si>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</si>
  <si>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</si>
  <si>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</si>
  <si>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</si>
  <si>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</si>
  <si>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</si>
  <si>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</si>
  <si>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</si>
  <si>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</si>
  <si>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</si>
  <si>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</si>
  <si>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</si>
  <si>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</si>
  <si>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</si>
  <si>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</si>
  <si>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</si>
  <si>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</si>
  <si>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</si>
  <si>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</si>
  <si>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</si>
  <si>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</si>
  <si>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</si>
  <si>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</si>
  <si>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</si>
  <si>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</si>
  <si>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</si>
  <si>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</si>
  <si>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</si>
  <si>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</si>
  <si>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</si>
  <si>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</si>
  <si>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</si>
  <si>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</si>
  <si>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</si>
  <si>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</si>
  <si>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</si>
  <si>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</si>
  <si>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</si>
  <si>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</si>
  <si>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</si>
  <si>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</si>
  <si>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</si>
  <si>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</si>
  <si>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</si>
  <si>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</si>
  <si>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</si>
  <si>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</si>
  <si>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</si>
  <si>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</si>
  <si>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</si>
  <si>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</si>
  <si>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</si>
  <si>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</si>
  <si>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</si>
  <si>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</si>
  <si>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</si>
  <si>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</si>
  <si>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</si>
  <si>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</si>
  <si>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</si>
  <si>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</si>
  <si>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</si>
  <si>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</si>
  <si>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</si>
  <si>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</si>
  <si>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</si>
  <si>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</si>
  <si>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</si>
  <si>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</si>
  <si>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</si>
  <si>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</si>
  <si>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</si>
  <si>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</si>
  <si>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</si>
  <si>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</si>
  <si>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</si>
  <si>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</si>
  <si>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</si>
  <si>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</si>
  <si>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</si>
  <si>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</si>
  <si>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</si>
  <si>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</si>
  <si>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</si>
  <si>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</si>
  <si>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</si>
  <si>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</si>
  <si>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</si>
  <si>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</si>
  <si>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</si>
  <si>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</si>
  <si>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</si>
  <si>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</si>
  <si>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</si>
  <si>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</si>
  <si>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</si>
  <si>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</si>
  <si>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</si>
  <si>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</si>
  <si>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</si>
  <si>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</si>
  <si>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</si>
  <si>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</si>
  <si>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</si>
  <si>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</si>
  <si>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</si>
  <si>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</si>
  <si>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</si>
  <si>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</si>
  <si>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</si>
  <si>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</si>
  <si>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</si>
  <si>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</si>
  <si>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</si>
  <si>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</si>
  <si>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</si>
  <si>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</si>
  <si>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</si>
  <si>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</si>
  <si>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</si>
  <si>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</si>
  <si>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</si>
  <si>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</si>
  <si>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</si>
  <si>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</si>
  <si>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</si>
  <si>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</si>
  <si>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</si>
  <si>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</si>
  <si>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</si>
  <si>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</si>
  <si>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</si>
  <si>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</si>
  <si>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</si>
  <si>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</si>
  <si>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</si>
  <si>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</si>
  <si>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</si>
  <si>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</si>
  <si>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</si>
  <si>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</si>
  <si>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</si>
  <si>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</si>
  <si>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</si>
  <si>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</si>
  <si>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</si>
  <si>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</si>
  <si>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</si>
  <si>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</si>
  <si>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</si>
  <si>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</si>
  <si>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</si>
  <si>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</si>
  <si>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</si>
  <si>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</si>
  <si>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</si>
  <si>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</si>
  <si>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</si>
  <si>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</si>
  <si>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</si>
  <si>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</si>
  <si>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</si>
  <si>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</si>
  <si>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</si>
  <si>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</si>
  <si>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</si>
  <si>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</si>
  <si>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</si>
  <si>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</si>
  <si>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</si>
  <si>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</si>
  <si>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</si>
  <si>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</si>
  <si>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</si>
  <si>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</si>
  <si>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</si>
  <si>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</si>
  <si>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</si>
  <si>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</si>
  <si>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</si>
  <si>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</si>
  <si>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</si>
  <si>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</si>
  <si>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</si>
  <si>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</si>
  <si>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</si>
  <si>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</si>
  <si>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</si>
  <si>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</si>
  <si>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</si>
  <si>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</si>
  <si>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</si>
  <si>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</si>
  <si>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</si>
  <si>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</si>
  <si>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</si>
  <si>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</si>
  <si>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</si>
  <si>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</si>
  <si>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</si>
  <si>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</si>
  <si>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</si>
  <si>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</si>
  <si>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</si>
  <si>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</si>
  <si>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</si>
  <si>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</si>
  <si>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</si>
  <si>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</si>
  <si>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</si>
  <si>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</si>
  <si>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</si>
  <si>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</si>
  <si>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</si>
  <si>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</si>
  <si>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</si>
  <si>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</si>
  <si>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</si>
  <si>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</si>
  <si>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</si>
  <si>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</si>
  <si>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</si>
  <si>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</si>
  <si>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</si>
  <si>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</si>
  <si>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</si>
  <si>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</si>
  <si>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</si>
  <si>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</si>
  <si>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</si>
  <si>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</si>
  <si>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</si>
  <si>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</si>
  <si>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</si>
  <si>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</si>
  <si>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</si>
  <si>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</si>
  <si>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</si>
  <si>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</si>
  <si>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</si>
  <si>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</si>
  <si>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</si>
  <si>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</si>
  <si>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</si>
  <si>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</si>
  <si>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</si>
  <si>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</si>
  <si>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</si>
  <si>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</si>
  <si>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</si>
  <si>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</si>
  <si>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</si>
  <si>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</si>
  <si>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</si>
  <si>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</si>
  <si>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</si>
  <si>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</si>
  <si>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</si>
  <si>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</si>
  <si>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</si>
  <si>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</si>
  <si>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</si>
  <si>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</si>
  <si>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</si>
  <si>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</si>
  <si>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</si>
  <si>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</si>
  <si>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</si>
  <si>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</si>
  <si>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</si>
  <si>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</si>
  <si>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</si>
  <si>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</si>
  <si>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</si>
  <si>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</si>
  <si>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</si>
  <si>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</si>
  <si>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</si>
  <si>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</si>
  <si>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</si>
  <si>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</si>
  <si>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</si>
  <si>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</si>
  <si>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</si>
  <si>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</si>
  <si>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</si>
  <si>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</si>
  <si>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</si>
  <si>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</si>
  <si>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</si>
  <si>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</si>
  <si>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</si>
  <si>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</si>
  <si>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</si>
  <si>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</si>
  <si>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</si>
  <si>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</si>
  <si>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</si>
  <si>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</si>
  <si>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</si>
  <si>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</si>
  <si>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</si>
  <si>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</si>
  <si>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</si>
  <si>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</si>
  <si>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</si>
  <si>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</si>
  <si>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</si>
  <si>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</si>
  <si>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</si>
  <si>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</si>
  <si>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</si>
  <si>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</si>
  <si>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</si>
  <si>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</si>
  <si>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</si>
  <si>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</si>
  <si>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</si>
  <si>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</si>
  <si>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</si>
  <si>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</si>
  <si>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</si>
  <si>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</si>
  <si>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</si>
  <si>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</si>
  <si>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</si>
  <si>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</si>
  <si>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</si>
  <si>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</si>
  <si>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</si>
  <si>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</si>
  <si>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</si>
  <si>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</si>
  <si>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</si>
  <si>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</si>
  <si>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</si>
  <si>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</si>
  <si>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</si>
  <si>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</si>
  <si>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</si>
  <si>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</si>
  <si>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</si>
  <si>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</si>
  <si>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</si>
  <si>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</si>
  <si>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</si>
  <si>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</si>
  <si>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</si>
  <si>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</si>
  <si>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</si>
  <si>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</si>
  <si>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</si>
  <si>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</si>
  <si>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</si>
  <si>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</si>
  <si>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</si>
  <si>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</si>
  <si>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</si>
  <si>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</si>
  <si>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</si>
  <si>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</si>
  <si>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</si>
  <si>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</si>
  <si>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</si>
  <si>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</si>
  <si>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</si>
  <si>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</si>
  <si>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</si>
  <si>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</si>
  <si>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</si>
  <si>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</si>
  <si>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</si>
  <si>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</si>
  <si>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</si>
  <si>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</si>
  <si>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</si>
  <si>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</si>
  <si>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</si>
  <si>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</si>
  <si>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</si>
  <si>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</si>
  <si>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</si>
  <si>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</si>
  <si>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</si>
  <si>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</si>
  <si>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</si>
  <si>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</si>
  <si>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</si>
  <si>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</si>
  <si>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</si>
  <si>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</si>
  <si>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</si>
  <si>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</si>
  <si>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</si>
  <si>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</si>
  <si>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</si>
  <si>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</si>
  <si>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</si>
  <si>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</si>
  <si>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</si>
  <si>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</si>
  <si>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</si>
  <si>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</si>
  <si>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</si>
  <si>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</si>
  <si>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</si>
  <si>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</si>
  <si>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</si>
  <si>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</si>
  <si>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</si>
  <si>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</si>
  <si>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</si>
  <si>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</si>
  <si>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</si>
  <si>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</si>
  <si>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</si>
  <si>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</si>
  <si>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</si>
  <si>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</si>
  <si>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</si>
  <si>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</si>
  <si>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</si>
  <si>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</si>
  <si>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</si>
  <si>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</si>
  <si>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</si>
  <si>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</si>
  <si>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</si>
  <si>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</si>
  <si>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</si>
  <si>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</si>
  <si>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</si>
  <si>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</si>
  <si>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</si>
  <si>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</si>
  <si>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</si>
  <si>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</si>
  <si>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</si>
  <si>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</si>
  <si>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</si>
  <si>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</si>
  <si>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</si>
  <si>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</si>
  <si>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</si>
  <si>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</si>
  <si>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</si>
  <si>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</si>
  <si>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</si>
  <si>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</si>
  <si>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</si>
  <si>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</si>
  <si>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</si>
  <si>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</si>
  <si>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</si>
  <si>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</si>
  <si>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</si>
  <si>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</si>
  <si>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</si>
  <si>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</si>
  <si>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</si>
  <si>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</si>
  <si>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</si>
  <si>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</si>
  <si>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</si>
  <si>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</si>
  <si>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</si>
  <si>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</si>
  <si>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</si>
  <si>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</si>
  <si>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</si>
  <si>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</si>
  <si>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</si>
  <si>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</si>
  <si>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</si>
  <si>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</si>
  <si>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</si>
  <si>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</si>
  <si>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</si>
  <si>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</si>
  <si>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</si>
  <si>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</si>
  <si>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</si>
  <si>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</si>
  <si>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</si>
  <si>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</si>
  <si>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</si>
  <si>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</si>
  <si>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</si>
  <si>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</si>
  <si>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</si>
  <si>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</si>
  <si>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</si>
  <si>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</si>
  <si>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</si>
  <si>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</si>
  <si>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</si>
  <si>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</si>
  <si>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</si>
  <si>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</si>
  <si>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</si>
  <si>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</si>
  <si>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</si>
  <si>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</si>
  <si>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</si>
  <si>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</si>
  <si>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</si>
  <si>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</si>
  <si>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</si>
  <si>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</si>
  <si>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</si>
  <si>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</si>
  <si>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</si>
  <si>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</si>
  <si>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</si>
  <si>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</si>
  <si>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</si>
  <si>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</si>
  <si>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</si>
  <si>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</si>
  <si>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</si>
  <si>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</si>
  <si>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</si>
  <si>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</si>
  <si>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</si>
  <si>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</si>
  <si>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</si>
  <si>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</si>
  <si>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</si>
  <si>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</si>
  <si>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</si>
  <si>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</si>
  <si>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</si>
  <si>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</si>
  <si>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</si>
  <si>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</si>
  <si>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</si>
  <si>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</si>
  <si>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</si>
  <si>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</si>
  <si>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</si>
  <si>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</si>
  <si>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</si>
  <si>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</si>
  <si>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</si>
  <si>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</si>
  <si>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</si>
  <si>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</si>
  <si>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</si>
  <si>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</si>
  <si>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</si>
  <si>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</si>
  <si>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</si>
  <si>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</si>
  <si>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</si>
  <si>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</si>
  <si>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</si>
  <si>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</si>
  <si>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</si>
  <si>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</si>
  <si>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</si>
  <si>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</si>
  <si>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</si>
  <si>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</si>
  <si>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</si>
  <si>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</si>
  <si>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</si>
  <si>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</si>
  <si>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</si>
  <si>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</si>
  <si>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</si>
  <si>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</si>
  <si>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</si>
  <si>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</si>
  <si>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</si>
  <si>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</si>
  <si>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</si>
  <si>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</si>
  <si>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</si>
  <si>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</si>
  <si>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</si>
  <si>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</si>
  <si>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</si>
  <si>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</si>
  <si>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</si>
  <si>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</si>
  <si>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</si>
  <si>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</si>
  <si>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</si>
  <si>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</si>
  <si>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</si>
  <si>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</si>
  <si>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</si>
  <si>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</si>
  <si>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</si>
  <si>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</si>
  <si>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</si>
  <si>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</si>
  <si>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</si>
  <si>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</si>
  <si>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</si>
  <si>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</si>
  <si>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</si>
  <si>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</si>
  <si>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</si>
  <si>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</si>
  <si>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</si>
  <si>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</si>
  <si>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</si>
  <si>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</si>
  <si>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</si>
  <si>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</si>
  <si>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</si>
  <si>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</si>
  <si>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</si>
  <si>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</si>
  <si>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</si>
  <si>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</si>
  <si>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</si>
  <si>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</si>
  <si>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</si>
  <si>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</si>
  <si>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</si>
  <si>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</si>
  <si>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</si>
  <si>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</si>
  <si>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</si>
  <si>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</si>
  <si>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</si>
  <si>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</si>
  <si>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</si>
  <si>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</si>
  <si>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</si>
  <si>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</si>
  <si>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</si>
  <si>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</si>
  <si>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</si>
  <si>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</si>
  <si>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</si>
  <si>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</si>
  <si>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</si>
  <si>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</si>
  <si>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</si>
  <si>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</si>
  <si>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</si>
  <si>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</si>
  <si>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</si>
  <si>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</si>
  <si>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</si>
  <si>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</si>
  <si>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</si>
  <si>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</si>
  <si>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</si>
  <si>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</si>
  <si>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</si>
  <si>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</si>
  <si>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</si>
  <si>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</si>
  <si>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</si>
  <si>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</si>
  <si>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</si>
  <si>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</si>
  <si>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</si>
  <si>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</si>
  <si>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</si>
  <si>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</si>
  <si>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</si>
  <si>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</si>
  <si>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</si>
  <si>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</si>
  <si>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</si>
  <si>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</si>
  <si>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</si>
  <si>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</si>
  <si>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</si>
  <si>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</si>
  <si>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</si>
  <si>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</si>
  <si>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</si>
  <si>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</si>
  <si>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</si>
  <si>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</si>
  <si>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</si>
  <si>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</si>
  <si>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</si>
  <si>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</si>
  <si>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</si>
  <si>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</si>
  <si>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</si>
  <si>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</si>
  <si>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</si>
  <si>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</si>
  <si>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</si>
  <si>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</si>
  <si>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</si>
  <si>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</si>
  <si>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</si>
  <si>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</si>
  <si>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</si>
  <si>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</si>
  <si>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</si>
  <si>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</si>
  <si>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</si>
  <si>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</si>
  <si>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</si>
  <si>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</si>
  <si>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</si>
  <si>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</si>
  <si>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</si>
  <si>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</si>
  <si>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</si>
  <si>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</si>
  <si>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</si>
  <si>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</si>
  <si>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</si>
  <si>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</si>
  <si>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</si>
  <si>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 xml:space="preserve">SCECO Power NA , site located in main Road not able to connect PG ,SCECO Complain registered and team following with SCECO Team </t>
  </si>
  <si>
    <t>PCM-20251020-00001898</t>
  </si>
  <si>
    <t>EM Team on the way ETA: 10 Mins</t>
  </si>
  <si>
    <t>PCM-20251020-00001710</t>
  </si>
  <si>
    <t xml:space="preserve">team will check after ABH0009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</si>
</sst>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287.8009766203686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7.3056641203656909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45950.749402546295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45950.749402546295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45950.749402546295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45950.749402546295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45950.749402546295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45950.749402546295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45950.749402546295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45950.749402546295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45950.749402546295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45950.749402546295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45950.749402546295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45950.749402546295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45950.749402546295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45950.749402546295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45950.749402546295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45950.749402546295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45950.749402546295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45950.749402546295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45950.749402546295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45950.749402546295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45950.749402546295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45950.749402546295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45950.749402546295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45950.749402546295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45950.749402546295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45950.749402546295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45950.749402546295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45950.749402546295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45950.749402546295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45950.749402546295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45950.749402546295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45950.749402546295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45950.749402546295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45950.749402546295</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45950.749402546295</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45950.749402546295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45950.749402546295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45950.749402546295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45950.749402546295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45950.749402546295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45950.749402546295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45950.749402546295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45950.749402546295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45950.749402546295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45950.749402546295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45950.749402546295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45950.749402546295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45950.749402546295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45950.749402546295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45950.749402546295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45950.749402546295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45950.749402546295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45950.749402546295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45950.749402546295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45950.749402546295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45950.749402546295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45950.749402546295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45950.749402546295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45950.749402546295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45950.749402546295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45950.749402546295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45950.749402546295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45950.749402546295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45950.749402546295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45950.749402546295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45950.749402546295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45950.749402546295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45950.749402546295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45950.749402546295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45950.749402546295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45950.749402546295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45950.749402546295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45950.749402546295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45950.749402546295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45950.749402546295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45950.749402546295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45950.749402546295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45950.749402546295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45950.749402546295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45950.749402546295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45950.749402546295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45950.749402546295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45950.749402546295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45950.749402546295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45950.749402546295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45950.749402546295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45950.749402546295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45950.749402546295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45950.749402546295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45950.749402546295</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45950.749402546295</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144.02231921296334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125.74956458333327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6.2536270833297749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45950.749402546295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45950.749402546295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45950.749402546295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45950.749402546295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45950.749402546295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45950.749402546295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45950.749402546295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45950.749402546295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45950.749402546295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45950.749402546295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45950.749402546295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45950.749402546295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45950.749402546295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45950.749402546295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45950.749402546295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45950.749402546295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45950.749402546295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45950.749402546295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45950.749402546295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45950.749402546295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45950.749402546295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45950.749402546295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45950.749402546295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45950.749402546295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45950.749402546295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45950.749402546295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45950.749402546295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45950.749402546295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45950.749402546295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45950.749402546295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45950.749402546295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45950.749402546295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45950.749402546295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45950.749402546295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45950.749402546295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45950.749402546295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45950.749402546295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45950.749402546295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45950.749402546295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45950.749402546295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45950.749402546295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45950.749402546295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45950.749402546295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45950.749402546295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45950.749402546295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45950.749402546295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45950.749402546295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45950.749402546295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45950.749402546295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45950.749402546295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45950.749402546295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45950.749402546295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45950.749402546295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45950.749402546295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45950.749402546295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45950.749402546295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45950.749402546295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45950.749402546295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45950.749402546295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45950.749402546295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45950.749402546295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45950.749402546295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45950.749402546295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45950.749402546295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45950.749402546295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45950.749402546295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45950.749402546295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45950.749402546295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45950.749402546295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45950.749402546295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45950.749402546295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45950.749402546295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45950.749402546295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45950.749402546295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45950.749402546295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45950.749402546295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45950.749402546295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45950.749402546295</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45950.749402546295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45950.749402546295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45950.749402546295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45950.749402546295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45950.749402546295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45950.749402546295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45950.749402546295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45950.749402546295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45950.749402546295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45950.749402546295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45950.749402546295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45950.749402546295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45950.749402546295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45950.749402546295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45950.749402546295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45950.749402546295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45950.749402546295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45950.749402546295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45950.749402546295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45950.749402546295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45950.749402546295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45950.749402546295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45950.749402546295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45950.749402546295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45950.749402546295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45950.749402546295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45950.749402546295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45950.749402546295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45950.749402546295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45950.749402546295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45950.749402546295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45950.749402546295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45950.749402546295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45950.749402546295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45950.749402546295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45950.749402546295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45950.749402546295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45950.749402546295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45950.749402546295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45950.749402546295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45950.749402546295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45950.749402546295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45950.749402546295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45950.749402546295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45950.749402546295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45950.749402546295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45950.749402546295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45950.749402546295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45950.749402546295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45950.749402546295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45950.749402546295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45950.749402546295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45950.749402546295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45950.749402546295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45950.749402546295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45950.749402546295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45950.749402546295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45950.749402546295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45950.749402546295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45950.749402546295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45950.749402546295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45950.749402546295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45950.749402546295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45950.749402546295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45950.749402546295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45950.749402546295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45950.749402546295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45950.749402546295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45950.749402546295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45950.749402546295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45950.749402546295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45950.749402546295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45950.749402546295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45950.749402546295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45950.749402546295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45950.749402546295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45950.749402546295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45950.749402546295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45950.749402546295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45950.749402546295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45950.749402546295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45950.749402546295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45950.749402546295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45950.749402546295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45950.749402546295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45950.749402546295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45950.749402546295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45950.749402546295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45950.749402546295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45950.749402546295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45950.749402546295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45950.749402546295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45950.749402546295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45950.749402546295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45950.749402546295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45950.749402546295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45950.749402546295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45950.749402546295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45950.749402546295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45950.749402546295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45950.749402546295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45950.749402546295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45950.749402546295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45950.749402546295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45950.749402546295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45950.749402546295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45950.749402546295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45950.749402546295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45950.749402546295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45950.749402546295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45950.749402546295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45950.749402546295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45950.749402546295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45950.749402546295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45950.749402546295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45950.749402546295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45950.749402546295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45950.749402546295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45950.749402546295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45950.749402546295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45950.749402546295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45950.749402546295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45950.749402546295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45950.749402546295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45950.749402546295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45950.749402546295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45950.749402546295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45950.749402546295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45950.749402546295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45950.749402546295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45950.749402546295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45950.749402546295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45950.749402546295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45950.749402546295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45950.749402546295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45950.749402546295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45950.749402546295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45950.749402546295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45950.749402546295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45950.749402546295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45950.749402546295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45950.749402546295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45950.749402546295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45950.749402546295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45950.749402546295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45950.749402546295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45950.749402546295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45950.749402546295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45950.749402546295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45950.749402546295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45950.749402546295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45950.749402546295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45950.749402546295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45950.749402546295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45950.749402546295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45950.749402546295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45950.749402546295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45950.749402546295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45950.749402546295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45950.749402546295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45950.749402546295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45950.749402546295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45950.749402546295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45950.749402546295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45950.749402546295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45950.749402546295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45950.749402546295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45950.749402546295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45950.749402546295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45950.749402546295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45950.749402546295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45950.749402546295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45950.749402546295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45950.749402546295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45950.749402546295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45950.749402546295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45950.749402546295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45950.749402546295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45950.749402546295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45950.749402546295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45950.749402546295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45950.749402546295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45950.749402546295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45950.749402546295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45950.749402546295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45950.749402546295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45950.749402546295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45950.749402546295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45950.749402546295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45950.749402546295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45950.749402546295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45950.749402546295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45950.749402546295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45950.749402546295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45950.749402546295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45950.749402546295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45950.749402546295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45950.749402546295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45950.749402546295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45950.749402546295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45950.749402546295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45950.749402546295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45950.749402546295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45950.749402546295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45950.749402546295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45950.749402546295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45950.749402546295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45950.749402546295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45950.749402546295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45950.749402546295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45950.749402546295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45950.749402546295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45950.749402546295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45950.749402546295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45950.749402546295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45950.749402546295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45950.749402546295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45950.749402546295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45950.749402546295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45950.749402546295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45950.749402546295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45950.749402546295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45950.749402546295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45950.749402546295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45950.749402546295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45950.749402546295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45950.749402546295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45950.749402546295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45950.749402546295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45950.749402546295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45950.749402546295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45950.749402546295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45950.749402546295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45950.749402546295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45950.749402546295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45950.749402546295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45950.749402546295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45950.749402546295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45950.749402546295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45950.749402546295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45950.749402546295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45950.749402546295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45950.749402546295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45950.749402546295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45950.749402546295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45950.749402546295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45950.749402546295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45950.749402546295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45950.749402546295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45950.749402546295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45950.749402546295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45950.749402546295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45950.749402546295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45950.749402546295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45950.749402546295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45950.749402546295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45950.749402546295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45950.749402546295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45950.749402546295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45950.749402546295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45950.749402546295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45950.749402546295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45950.749402546295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45950.749402546295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45950.749402546295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45950.749402546295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45950.749402546295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45950.749402546295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45950.749402546295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45950.749402546295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45950.749402546295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45950.749402546295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45950.749402546295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45950.749402546295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45950.749402546295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45950.749402546295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45950.749402546295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45950.749402546295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45950.749402546295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45950.749402546295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45950.749402546295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45950.749402546295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45950.749402546295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45950.749402546295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45950.749402546295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45950.749402546295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45950.749402546295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45950.749402546295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45950.749402546295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45950.749402546295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45950.749402546295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45950.749402546295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45950.749402546295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45950.749402546295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45950.749402546295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45950.749402546295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45950.749402546295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45950.749402546295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45950.749402546295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45950.749402546295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45950.749402546295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45950.749402546295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45950.749402546295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45950.749402546295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45950.749402546295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45950.749402546295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45950.749402546295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45950.749402546295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45950.749402546295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45950.749402546295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45950.749402546295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45950.749402546295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45950.749402546295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45950.749402546295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45950.749402546295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45950.749402546295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45950.749402546295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45950.749402546295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45950.749402546295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45950.749402546295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45950.749402546295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45950.749402546295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45950.749402546295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45950.749402546295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45950.749402546295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45950.749402546295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45950.749402546295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45950.749402546295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45950.749402546295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45950.749402546295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45950.749402546295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45950.749402546295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45950.749402546295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45950.749402546295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45950.749402546295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45950.749402546295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45950.749402546295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45950.749402546295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45950.749402546295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45950.749402546295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45950.749402546295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45950.749402546295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45950.749402546295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45950.749402546295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45950.749402546295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45950.749402546295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45950.749402546295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45950.749402546295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45950.749402546295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45950.749402546295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45950.749402546295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45950.749402546295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45950.749402546295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45950.749402546295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45950.749402546295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45950.749402546295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45950.749402546295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45950.749402546295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45950.749402546295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45950.749402546295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45950.749402546295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45950.749402546295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45950.749402546295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45950.749402546295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45950.749402546295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45950.749402546295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45950.749402546295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45950.749402546295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45950.749402546295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45950.749402546295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45950.749402546295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45950.749402546295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45950.749402546295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45950.749402546295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45950.749402546295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45950.749402546295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45950.749402546295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45950.749402546295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45950.749402546295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45950.749402546295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45950.749402546295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45950.749402546295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45950.749402546295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45950.749402546295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45950.749402546295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45950.749402546295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45950.749402546295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45950.749402546295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45950.749402546295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45950.749402546295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45950.749402546295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45950.749402546295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45950.749402546295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45950.749402546295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45950.749402546295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45950.749402546295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45950.749402546295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45950.749402546295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45950.749402546295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45950.749402546295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45950.749402546295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45950.749402546295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45950.749402546295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45950.749402546295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45950.749402546295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45950.749402546295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45950.749402546295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45950.749402546295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45950.749402546295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45950.749402546295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45950.749402546295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45950.749402546295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45950.749402546295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45950.749402546295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45950.749402546295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45950.749402546295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45950.749402546295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45950.749402546295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45950.749402546295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45950.749402546295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45950.749402546295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45950.749402546295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45950.749402546295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45950.749402546295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45950.749402546295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45950.749402546295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45950.749402546295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45950.749402546295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45950.749402546295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45950.749402546295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45950.749402546295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45950.749402546295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45950.749402546295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45950.749402546295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45950.749402546295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45950.749402546295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45950.749402546295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45950.749402546295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45950.749402546295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45950.749402546295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45950.749402546295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45950.749402546295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45950.749402546295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45950.749402546295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45950.749402546295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45950.749402546295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45950.749402546295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45950.749402546295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45950.749402546295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45950.749402546295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45950.749402546295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45950.749402546295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45950.749402546295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45950.749402546295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45950.749402546295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45950.749402546295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45950.749402546295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45950.749402546295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45950.749402546295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45950.749402546295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45950.749402546295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45950.749402546295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45950.749402546295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45950.749402546295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45950.749402546295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45950.749402546295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45950.749402546295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45950.749402546295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45950.749402546295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45950.749402546295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45950.749402546295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45950.749402546295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45950.749402546295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45950.749402546295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45950.749402546295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45950.749402546295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45950.749402546295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45950.749402546295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45950.749402546295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45950.749402546295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45950.749402546295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45950.749402546295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45950.749402546295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45950.749402546295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45950.749402546295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45950.749402546295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45950.749402546295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45950.749402546295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45950.749402546295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45950.749402546295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45950.749402546295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45950.749402546295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45950.749402546295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45950.749402546295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45950.749402546295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45950.749402546295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45950.749402546295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45950.749402546295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45950.749402546295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45950.749402546295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45950.749402546295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45950.749402546295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45950.749402546295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45950.749402546295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45950.749402546295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45950.749402546295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45950.749402546295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45950.749402546295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45950.749402546295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45950.749402546295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45950.749402546295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45950.749402546295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45950.749402546295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45950.749402546295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45950.749402546295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45950.749402546295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45950.749402546295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45950.749402546295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45950.749402546295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45950.749402546295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45950.749402546295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45950.749402546295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45950.749402546295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45950.749402546295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45950.749402546295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45950.749402546295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45950.749402546295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45950.749402546295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45950.749402546295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45950.749402546295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45950.749402546295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45950.749402546295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45950.749402546295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45950.749402546295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45950.749402546295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45950.749402546295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45950.749402546295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45950.749402546295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45950.749402546295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45950.749402546295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45950.749402546295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45950.749402546295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45950.749402546295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45950.749402546295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45950.749402546295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45950.749402546295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45950.749402546295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45950.749402546295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45950.749402546295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45950.749402546295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45950.749402546295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45950.749402546295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45950.749402546295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45950.749402546295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45950.749402546295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45950.749402546295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45950.749402546295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45950.749402546295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45950.749402546295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45950.749402546295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45950.749402546295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45950.749402546295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45950.749402546295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45950.749402546295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45950.749402546295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45950.749402546295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45950.749402546295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45950.749402546295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45950.749402546295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45950.749402546295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45950.749402546295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45950.749402546295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45950.749402546295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45950.749402546295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45950.749402546295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45950.749402546295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45950.749402546295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45950.749402546295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45950.749402546295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45950.749402546295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45950.749402546295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45950.749402546295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45950.749402546295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45950.749402546295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45950.749402546295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45950.749402546295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45950.749402546295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45950.749402546295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45950.749402546295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45950.749402546295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45950.749402546295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45950.749402546295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45950.749402546295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45950.749402546295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45950.749402546295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45950.749402546295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45950.749402546295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45950.749402546295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45950.749402546295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45950.749402546295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45950.749402546295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45950.749402546295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45950.749402546295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45950.749402546295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45950.749402546295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45950.749402546295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45950.749402546295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45950.749402546295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45950.749402546295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45950.749402546295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45950.749402546295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45950.749402546295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45950.749402546295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45950.749402546295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45950.749402546295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45950.749402546295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45950.749402546295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45950.749402546295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45950.749402546295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45950.749402546295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45950.749402546295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45950.749402546295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45950.749402546295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45950.749402546295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45950.749402546295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45950.749402546295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45950.749402546295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45950.749402546295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45950.749402546295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45950.749402546295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45950.749402546295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45950.749402546295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45950.749402546295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45950.749402546295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45950.749402546295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45950.749402546295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45950.749402546295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45950.749402546295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45950.749402546295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45950.749402546295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45950.749402546295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45950.749402546295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45950.749402546295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45950.749402546295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45950.749402546295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45950.749402546295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45950.749402546295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45950.749402546295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45950.749402546295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45950.749402546295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45950.749402546295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45950.749402546295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45950.749402546295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45950.749402546295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45950.749402546295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45950.749402546295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45950.749402546295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45950.749402546295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45950.749402546295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45950.749402546295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45950.749402546295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45950.749402546295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45950.749402546295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45950.749402546295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45950.749402546295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45950.749402546295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45950.749402546295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45950.749402546295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45950.749402546295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45950.749402546295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45950.749402546295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45950.749402546295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45950.749402546295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45950.749402546295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45950.749402546295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45950.749402546295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45950.749402546295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45950.749402546295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45950.749402546295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45950.749402546295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45950.749402546295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45950.749402546295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45950.749402546295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45950.749402546295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45950.749402546295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45950.749402546295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45950.749402546295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45950.749402546295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45950.749402546295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45950.749402546295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45950.749402546295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45950.749402546295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45950.749402546295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45950.749402546295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45950.749402546295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45950.749402546295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45950.749402546295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45950.749402546295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45950.749402546295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45950.749402546295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45950.749402546295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45950.749402546295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45950.749402546295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45950.749402546295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45950.749402546295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45950.749402546295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45950.749402546295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45950.749402546295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45950.749402546295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45950.749402546295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45950.749402546295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45950.749402546295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45950.749402546295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45950.749402546295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45950.749402546295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45950.749402546295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45950.749402546295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45950.749402546295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45950.749402546295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45950.749402546295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45950.749402546295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45950.749402546295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45950.749402546295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45950.749402546295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45950.749402546295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45950.749402546295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45950.749402546295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45950.749402546295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45950.749402546295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45950.749402546295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45950.749402546295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45950.749402546295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45950.749402546295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45950.749402546295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45950.749402546295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45950.749402546295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45950.749402546295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45950.749402546295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45950.749402546295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45950.749402546295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45950.749402546295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45950.749402546295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45950.749402546295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45950.749402546295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45950.749402546295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45950.749402546295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45950.749402546295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45950.749402546295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45950.749402546295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45950.749402546295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45950.749402546295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45950.749402546295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45950.749402546295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45950.749402546295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45950.749402546295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45950.749402546295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45950.749402546295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45950.749402546295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45950.749402546295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45950.749402546295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45950.749402546295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45950.749402546295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45950.749402546295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45950.749402546295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45950.749402546295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45950.749402546295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45950.749402546295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45950.749402546295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45950.749402546295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45950.749402546295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45950.749402546295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45950.749402546295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45950.749402546295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45950.749402546295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45950.749402546295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45950.749402546295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45950.749402546295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45950.749402546295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45950.749402546295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45950.749402546295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45950.749402546295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45950.749402546295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45950.749402546295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45950.749402546295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45950.749402546295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45950.749402546295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45950.749402546295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45950.749402546295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45950.749402546295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45950.749402546295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45950.749402546295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45950.749402546295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45950.749402546295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45950.749402546295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45950.749402546295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45950.749402546295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45950.749402546295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45950.749402546295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45950.749402546295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45950.749402546295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45950.749402546295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45950.749402546295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45950.749402546295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45950.749402546295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45950.749402546295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45950.749402546295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45950.749402546295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45950.749402546295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45950.749402546295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45950.749402546295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45950.749402546295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45950.749402546295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45950.749402546295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45950.749402546295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45950.749402546295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45950.749402546295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45950.749402546295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45950.749402546295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45950.749402546295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45950.749402546295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45950.749402546295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45950.749402546295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45950.749402546295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45950.749402546295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45950.749402546295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45950.749402546295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45950.749402546295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45950.749402546295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45950.749402546295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45950.749402546295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45950.749402546295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45950.749402546295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45950.749402546295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45950.749402546295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45950.749402546295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45950.749402546295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45950.749402546295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45950.749402546295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45950.749402546295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45950.749402546295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45950.749402546295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45950.749402546295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45950.749402546295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45950.749402546295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45950.749402546295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45950.749402546295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45950.749402546295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45950.749402546295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45950.749402546295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45950.749402546295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45950.749402546295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45950.749402546295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45950.749402546295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45950.749402546295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45950.749402546295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45950.749402546295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45950.749402546295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45950.749402546295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45950.749402546295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45950.749402546295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45950.749402546295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45950.749402546295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45950.749402546295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45950.749402546295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45950.749402546295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45950.749402546295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45950.749402546295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45950.749402546295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45950.749402546295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45950.749402546295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45950.749402546295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45950.749402546295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45950.749402546295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45950.749402546295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45950.749402546295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45950.749402546295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45950.749402546295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45950.749402546295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45950.749402546295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45950.749402546295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45950.749402546295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45950.749402546295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45950.749402546295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45950.749402546295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45950.749402546295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45950.749402546295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45950.749402546295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45950.749402546295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45950.749402546295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45950.749402546295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45950.749402546295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45950.749402546295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45950.749402546295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45950.749402546295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45950.749402546295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45950.749402546295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45950.749402546295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45950.749402546295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45950.749402546295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45950.749402546295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45950.749402546295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45950.749402546295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45950.749402546295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45950.749402546295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45950.749402546295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45950.749402546295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45950.749402546295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45950.749402546295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45950.749402546295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45950.749402546295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45950.749402546295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45950.749402546295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45950.749402546295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45950.749402546295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45950.749402546295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45950.749402546295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45950.749402546295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45950.749402546295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45950.749402546295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45950.749402546295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45950.749402546295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45950.749402546295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45950.749402546295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45950.749402546295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45950.749402546295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45950.749402546295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45950.749402546295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45950.749402546295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45950.749402546295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45950.749402546295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45950.749402546295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45950.749402546295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45950.749402546295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45950.749402546295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45950.749402546295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45950.749402546295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45950.749402546295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45950.749402546295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45950.749402546295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45950.749402546295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45950.749402546295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45950.749402546295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45950.749402546295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45950.749402546295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45950.749402546295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45950.749402546295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45950.749402546295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45950.749402546295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45950.749402546295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45950.749402546295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45950.749402546295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45950.749402546295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45950.749402546295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45950.749402546295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45950.749402546295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45950.749402546295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45950.749402546295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45950.749402546295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45950.749402546295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45950.749402546295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45950.749402546295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45950.749402546295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45950.749402546295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45950.749402546295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45950.749402546295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45950.749402546295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45950.749402546295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45950.749402546295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45950.749402546295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45950.749402546295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45950.749402546295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45950.749402546295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45950.749402546295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45950.749402546295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45950.749402546295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45950.749402546295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45950.749402546295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45950.749402546295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45950.749402546295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45950.749402546295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45950.749402546295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45950.749402546295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45950.749402546295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45950.749402546295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45950.749402546295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45950.749402546295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45950.749402546295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45950.749402546295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45950.749402546295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45950.749402546295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45950.749402546295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45950.749402546295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45950.749402546295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45950.749402546295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45950.749402546295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45950.749402546295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45950.749402546295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45950.749402546295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45950.749402546295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45950.749402546295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45950.749402546295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45950.749402546295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45950.749402546295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45950.749402546295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45950.749402546295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45950.749402546295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45950.749402546295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45950.749402546295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45950.749402546295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45950.749402546295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45950.749402546295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45950.749402546295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45950.749402546295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45950.749402546295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45950.749402546295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45950.749402546295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45950.749402546295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45950.749402546295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45950.749402546295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45950.749402546295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45950.749402546295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45950.749402546295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45950.749402546295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45950.749402546295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45950.749402546295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45950.749402546295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45950.749402546295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45950.749402546295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45950.749402546295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45950.749402546295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45950.749402546295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45950.749402546295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45950.749402546295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45950.749402546295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45950.749402546295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45950.749402546295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45950.749402546295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45950.749402546295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45950.749402546295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45950.749402546295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45950.749402546295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45950.749402546295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45950.749402546295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45950.749402546295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45950.749402546295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45950.749402546295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45950.749402546295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45950.749402546295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45950.749402546295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45950.749402546295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45950.749402546295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45950.749402546295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45950.749402546295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45950.749402546295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45950.749402546295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45950.749402546295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45950.749402546295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45950.749402546295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45950.749402546295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45950.749402546295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45950.749402546295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45950.749402546295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45950.749402546295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45950.749402546295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45950.749402546295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45950.749402546295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45950.749402546295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45950.749402546295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45950.749402546295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45950.749402546295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45950.749402546295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45950.749402546295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45950.749402546295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45950.749402546295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45950.749402546295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45950.749402546295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45950.749402546295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45950.749402546295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45950.749402546295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45950.749402546295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45950.749402546295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45950.749402546295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45950.749402546295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45950.749402546295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45950.749402546295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45950.749402546295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45950.749402546295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45950.749402546295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45950.749402546295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45950.749402546295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45950.749402546295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45950.749402546295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45950.749402546295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45950.749402546295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45950.749402546295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45950.749402546295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45950.749402546295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45950.749402546295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45950.749402546295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45950.749402546295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45950.749402546295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45950.749402546295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45950.749402546295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45950.749402546295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45950.749402546295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45950.749402546295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45950.749402546295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45950.749402546295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45950.749402546295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45950.749402546295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45950.749402546295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45950.749402546295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45950.749402546295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45950.749402546295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45950.749402546295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45950.749402546295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45950.749402546295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45950.749402546295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45950.749402546295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45950.749402546295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45950.749402546295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45950.749402546295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45950.749402546295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45950.749402546295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45950.749402546295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45950.749402546295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45950.749402546295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45950.749402546295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45950.749402546295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45950.749402546295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45950.749402546295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45950.749402546295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45950.749402546295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45950.749402546295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45950.749402546295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45950.749402546295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45950.749402546295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45950.749402546295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45950.749402546295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45950.749402546295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45950.749402546295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45950.749402546295</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247.26868495369854</v>
      </c>
      <c r="H2" s="101">
        <v>45703.474768518521</v>
      </c>
      <c r="I2" s="98" t="str">
        <f>IFERROR(VLOOKUP(D2,DB!A:F,6,0),"")</f>
        <v>SCECO</v>
      </c>
      <c r="J2" s="98" t="str">
        <f>IFERROR(VLOOKUP(D2,DB!A:G,7,0),"")</f>
        <v>Dead</v>
      </c>
      <c r="K2" s="103" t="s">
        <v>39055</v>
      </c>
      <c r="L2" s="95" t="str">
        <f>IFERROR(VLOOKUP(D2,DB!A:I,9,0),"")</f>
        <v>Latis</v>
      </c>
    </row>
    <row r="3" spans="1:16" ht="15" customHeight="1">
      <c r="A3" s="121"/>
      <c r="B3" s="121" t="str">
        <f>IFERROR(VLOOKUP(D3,DB!A:K,11,0),"")</f>
        <v/>
      </c>
      <c r="C3" s="122"/>
      <c r="D3" s="95"/>
      <c r="E3" s="100"/>
      <c r="F3" s="125"/>
      <c r="G3" s="126">
        <f ca="1">IFERROR(NOW()-F3,"")</f>
        <v>45950.749402546295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45950.749402546295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45950.749402546295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45950.749402546295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45950.749402546295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45950.749402546295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45950.749402546295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45950.749402546295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45950.749402546295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45950.749402546295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45950.749402546295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45950.749402546295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45950.749402546295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45950.749402546295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45950.749402546295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45950.749402546295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45950.749402546295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45950.749402546295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45950.749402546295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45950.749402546295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45950.749402546295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45950.749402546295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45950.749402546295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45950.749402546295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45950.749402546295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45950.749402546295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45950.749402546295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45950.749402546295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45950.749402546295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45950.749402546295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45950.749402546295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45950.749402546295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45950.749402546295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45950.749402546295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45950.749402546295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45950.749402546295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45950.749402546295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45950.749402546295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45950.749402546295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45950.749402546295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45950.749402546295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45950.749402546295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45950.749402546295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45950.749402546295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45950.749402546295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45950.749402546295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45950.749402546295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45950.749402546295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45950.749402546295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45950.749402546295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45950.749402546295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45950.749402546295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45950.749402546295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45950.749402546295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45950.749402546295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45950.749402546295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45950.749402546295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45950.749402546295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45950.749402546295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45950.749402546295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45950.749402546295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45950.749402546295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45950.749402546295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45950.749402546295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45950.749402546295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45950.749402546295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45950.749402546295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45950.749402546295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45950.749402546295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45950.749402546295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45950.749402546295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45950.749402546295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45950.749402546295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45950.749402546295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45950.749402546295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45950.749402546295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45950.749402546295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45950.749402546295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45950.749402546295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45950.749402546295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45950.749402546295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45950.749402546295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45950.749402546295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45950.749402546295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45950.749402546295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45950.749402546295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45950.749402546295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45950.749402546295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45950.749402546295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45950.749402546295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45950.749402546295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45950.749402546295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45950.749402546295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45950.749402546295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45950.749402546295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45950.749402546295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45950.749402546295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45950.749402546295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45950.749402546295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45950.749402546295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45950.749402546295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45950.749402546295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45950.749402546295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45950.749402546295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45950.749402546295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45950.749402546295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45950.749402546295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45950.749402546295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45950.749402546295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45950.749402546295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45950.749402546295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45950.749402546295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45950.749402546295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45950.749402546295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45950.749402546295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45950.749402546295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45950.749402546295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45950.749402546295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45950.749402546295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45950.749402546295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45950.749402546295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45950.749402546295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45950.749402546295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45950.749402546295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45950.749402546295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45950.749402546295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45950.749402546295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45950.749402546295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45950.749402546295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45950.749402546295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45950.749402546295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45950.749402546295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45950.749402546295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45950.749402546295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45950.749402546295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45950.749402546295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45950.749402546295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45950.749402546295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45950.749402546295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45950.749402546295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45950.749402546295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45950.749402546295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45950.749402546295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45950.749402546295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45950.749402546295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45950.749402546295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45950.749402546295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45950.749402546295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45950.749402546295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45950.749402546295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45950.749402546295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45950.749402546295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45950.749402546295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45950.749402546295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45950.749402546295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45950.749402546295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45950.749402546295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45950.749402546295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45950.749402546295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45950.749402546295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45950.749402546295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45950.749402546295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45950.749402546295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45950.749402546295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45950.749402546295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45950.749402546295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45950.749402546295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45950.749402546295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45950.749402546295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45950.749402546295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45950.749402546295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45950.749402546295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45950.749402546295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45950.749402546295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45950.749402546295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45950.749402546295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45950.749402546295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45950.749402546295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45950.749402546295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45950.749402546295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45950.749402546295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45950.749402546295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45950.749402546295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45950.749402546295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45950.749402546295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45950.749402546295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45950.749402546295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45950.749402546295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45950.749402546295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45950.749402546295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45950.749402546295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45950.749402546295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45950.749402546295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45950.749402546295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45950.749402546295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45950.749402546295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45950.749402546295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45950.749402546295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45950.749402546295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45950.749402546295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45950.749402546295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45950.749402546295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45950.749402546295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45950.749402546295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45950.749402546295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45950.749402546295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45950.749402546295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45950.749402546295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45950.749402546295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45950.749402546295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45950.749402546295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45950.749402546295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45950.749402546295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45950.749402546295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45950.749402546295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45950.749402546295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45950.749402546295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45950.749402546295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45950.749402546295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45950.749402546295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45950.749402546295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45950.749402546295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45950.749402546295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45950.749402546295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45950.749402546295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45950.749402546295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45950.749402546295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45950.749402546295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45950.749402546295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45950.749402546295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45950.749402546295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45950.749402546295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45950.749402546295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45950.749402546295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45950.749402546295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45950.749402546295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45950.749402546295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45950.749402546295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45950.749402546295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45950.749402546295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45950.749402546295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45950.749402546295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45950.749402546295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45950.749402546295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45950.749402546295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45950.749402546295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45950.749402546295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45950.749402546295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45950.749402546295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45950.749402546295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45950.749402546295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45950.749402546295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45950.749402546295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45950.749402546295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45950.749402546295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45950.749402546295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45950.749402546295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45950.749402546295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45950.749402546295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45950.749402546295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45950.749402546295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45950.749402546295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45950.749402546295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45950.749402546295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45950.749402546295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45950.749402546295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45950.749402546295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45950.749402546295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45950.749402546295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45950.749402546295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45950.749402546295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45950.749402546295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45950.749402546295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45950.749402546295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45950.749402546295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45950.749402546295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45950.749402546295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45950.749402546295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45950.749402546295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45950.749402546295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45950.749402546295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45950.749402546295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45950.749402546295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45950.749402546295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45950.749402546295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45950.749402546295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45950.749402546295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45950.749402546295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45950.749402546295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45950.749402546295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45950.749402546295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45950.749402546295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45950.749402546295</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45950.749402546295</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tabSelected="1" workbookViewId="0">
      <selection activeCell="D13" sqref="D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39056</v>
      </c>
      <c r="B2" s="37" t="str">
        <f>IFERROR(VLOOKUP(D2,DB!A:K,11,0),"")</f>
        <v>R5</v>
      </c>
      <c r="C2" s="37">
        <v>3</v>
      </c>
      <c r="D2" s="120" t="s">
        <v>36000</v>
      </c>
      <c r="E2" s="37" t="s">
        <v>38964</v>
      </c>
      <c r="F2" s="38">
        <v>45891.832060185188</v>
      </c>
      <c r="G2" s="146">
        <f ca="1">IFERROR(NOW()-F2,"")</f>
        <v>58.917342361106421</v>
      </c>
      <c r="H2" s="38">
        <v>45891.790393518517</v>
      </c>
      <c r="I2" s="37" t="str">
        <f>IFERROR(VLOOKUP(D2,DB!A:F,6,0),"")</f>
        <v>Generator-SG</v>
      </c>
      <c r="J2" s="37" t="str">
        <f>IFERROR(VLOOKUP(D2,DB!A:G,7,0),"")</f>
        <v>Vandalized</v>
      </c>
      <c r="K2" s="37" t="s">
        <v>39057</v>
      </c>
      <c r="L2" s="37" t="str">
        <f>IFERROR(VLOOKUP(D2,DB!A:I,9,0),"")</f>
        <v>Latis</v>
      </c>
      <c r="M2" s="119"/>
    </row>
    <row r="3" spans="1:13" ht="30.75">
      <c r="A3" s="37" t="s">
        <v>39058</v>
      </c>
      <c r="B3" s="37" t="str">
        <f>IFERROR(VLOOKUP(D3,DB!A:K,11,0),"")</f>
        <v>R5</v>
      </c>
      <c r="C3" s="37">
        <v>1</v>
      </c>
      <c r="D3" s="37" t="s">
        <v>31295</v>
      </c>
      <c r="E3" s="37" t="s">
        <v>39045</v>
      </c>
      <c r="F3" s="38">
        <v>45926.188877314817</v>
      </c>
      <c r="G3" s="146">
        <f t="shared" ref="G3" ca="1" si="0">IFERROR(NOW()-F3,"")</f>
        <v>24.560525231478096</v>
      </c>
      <c r="H3" s="38">
        <v>45926.158159722225</v>
      </c>
      <c r="I3" s="37" t="str">
        <f>IFERROR(VLOOKUP(D3,DB!A:F,6,0),"")</f>
        <v>SCECO</v>
      </c>
      <c r="J3" s="37" t="str">
        <f>IFERROR(VLOOKUP(D3,DB!A:G,7,0),"")</f>
        <v>Good</v>
      </c>
      <c r="K3" s="37" t="s">
        <v>39059</v>
      </c>
      <c r="L3" s="37" t="str">
        <f>IFERROR(VLOOKUP(D3,DB!A:I,9,0),"")</f>
        <v>Latis</v>
      </c>
      <c r="M3" s="119"/>
    </row>
    <row r="4" spans="1:13" ht="30.75">
      <c r="A4" s="37" t="s">
        <v>39060</v>
      </c>
      <c r="B4" s="37" t="str">
        <f>IFERROR(VLOOKUP(D4,DB!A:K,11,0),"")</f>
        <v>R5</v>
      </c>
      <c r="C4" s="37">
        <v>2</v>
      </c>
      <c r="D4" s="37" t="s">
        <v>31159</v>
      </c>
      <c r="E4" s="37" t="s">
        <v>38964</v>
      </c>
      <c r="F4" s="38">
        <v>45944.771574074075</v>
      </c>
      <c r="G4" s="39">
        <f t="shared" ref="G4" ca="1" si="1">IFERROR(NOW()-F4,"")</f>
        <v>5.9778284722196986</v>
      </c>
      <c r="H4" s="38">
        <v>45944.676192129627</v>
      </c>
      <c r="I4" s="37" t="str">
        <f>IFERROR(VLOOKUP(D4,DB!A:F,6,0),"")</f>
        <v>SCECO</v>
      </c>
      <c r="J4" s="37" t="str">
        <f>IFERROR(VLOOKUP(D4,DB!A:G,7,0),"")</f>
        <v>Dead</v>
      </c>
      <c r="K4" s="37" t="s">
        <v>39061</v>
      </c>
      <c r="L4" s="37" t="str">
        <f>IFERROR(VLOOKUP(D4,DB!A:I,9,0),"")</f>
        <v>Latis</v>
      </c>
    </row>
    <row r="5" spans="1:13" ht="30.75">
      <c r="A5" s="159" t="s">
        <v>39062</v>
      </c>
      <c r="B5" s="159" t="str">
        <f>IFERROR(VLOOKUP(D5,DB!A:K,11,0),"")</f>
        <v>R5</v>
      </c>
      <c r="C5" s="159">
        <v>1</v>
      </c>
      <c r="D5" s="159" t="s">
        <v>34747</v>
      </c>
      <c r="E5" s="159" t="s">
        <v>39045</v>
      </c>
      <c r="F5" s="160">
        <v>45948.661111111112</v>
      </c>
      <c r="G5" s="161">
        <f ca="1">IFERROR(NOW()-F5,"")</f>
        <v>2.0882914351823274</v>
      </c>
      <c r="H5" s="160">
        <v>45948.661111111112</v>
      </c>
      <c r="I5" s="159" t="str">
        <f>IFERROR(VLOOKUP(D5,DB!A:F,6,0),"")</f>
        <v>SCECO</v>
      </c>
      <c r="J5" s="159" t="str">
        <f>IFERROR(VLOOKUP(D5,DB!A:G,7,0),"")</f>
        <v>Dead</v>
      </c>
      <c r="K5" s="159" t="s">
        <v>39063</v>
      </c>
      <c r="L5" s="159" t="str">
        <f>IFERROR(VLOOKUP(D5,DB!A:I,9,0),"")</f>
        <v>Latis</v>
      </c>
    </row>
    <row r="6" spans="1:13" ht="30.75">
      <c r="A6" s="159" t="s">
        <v>39064</v>
      </c>
      <c r="B6" s="159" t="str">
        <f>IFERROR(VLOOKUP(D6,DB!A:K,11,0),"")</f>
        <v>R5</v>
      </c>
      <c r="C6" s="159">
        <v>3</v>
      </c>
      <c r="D6" s="159" t="s">
        <v>38356</v>
      </c>
      <c r="E6" s="159" t="s">
        <v>38964</v>
      </c>
      <c r="F6" s="160">
        <v>45950.689421296294</v>
      </c>
      <c r="G6" s="161">
        <f ca="1">IFERROR(NOW()-F6,"")</f>
        <v>5.9981250000419095E-2</v>
      </c>
      <c r="H6" s="160">
        <v>45950.681087962963</v>
      </c>
      <c r="I6" s="159" t="str">
        <f>IFERROR(VLOOKUP(D6,DB!A:F,6,0),"")</f>
        <v>SCECO</v>
      </c>
      <c r="J6" s="159" t="str">
        <f>IFERROR(VLOOKUP(D6,DB!A:G,7,0),"")</f>
        <v>Haj Removal</v>
      </c>
      <c r="K6" s="159" t="s">
        <v>39065</v>
      </c>
      <c r="L6" s="159" t="str">
        <f>IFERROR(VLOOKUP(D6,DB!A:I,9,0),"")</f>
        <v>Latis</v>
      </c>
    </row>
    <row r="7" spans="1:13" ht="15">
      <c r="A7" s="159" t="s">
        <v>39066</v>
      </c>
      <c r="B7" s="159" t="str">
        <f>IFERROR(VLOOKUP(D7,DB!A:K,11,0),"")</f>
        <v>R5</v>
      </c>
      <c r="C7" s="159">
        <v>1</v>
      </c>
      <c r="D7" s="159" t="s">
        <v>38355</v>
      </c>
      <c r="E7" s="159" t="s">
        <v>38964</v>
      </c>
      <c r="F7" s="160">
        <v>45950.710648148146</v>
      </c>
      <c r="G7" s="161">
        <f ca="1">IFERROR(NOW()-F7,"")</f>
        <v>3.875439814873971E-2</v>
      </c>
      <c r="H7" s="160">
        <v>45950.704398148147</v>
      </c>
      <c r="I7" s="159" t="str">
        <f>IFERROR(VLOOKUP(D7,DB!A:F,6,0),"")</f>
        <v>SCECO</v>
      </c>
      <c r="J7" s="159" t="str">
        <f>IFERROR(VLOOKUP(D7,DB!A:G,7,0),"")</f>
        <v>Good</v>
      </c>
      <c r="K7" s="159" t="s">
        <v>39067</v>
      </c>
      <c r="L7" s="159" t="str">
        <f>IFERROR(VLOOKUP(D7,DB!A:I,9,0),"")</f>
        <v>Latis</v>
      </c>
    </row>
    <row r="8" spans="1:13" ht="15">
      <c r="A8" s="159"/>
      <c r="B8" s="159" t="str">
        <f>IFERROR(VLOOKUP(D8,DB!A:K,11,0),"")</f>
        <v/>
      </c>
      <c r="C8" s="159"/>
      <c r="D8"/>
      <c r="E8" s="159"/>
      <c r="F8" s="160"/>
      <c r="G8" s="161">
        <f ca="1">IFERROR(NOW()-F8,"")</f>
        <v>45950.749402546295</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45950.749402546295</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45950.749402546295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45950.749402546295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45950.749402546295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45950.749402546295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45950.749402546295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45950.749402546295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45950.749402546295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45950.749402546295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45950.749402546295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45950.749402546295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45950.749402546295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45950.749402546295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45950.749402546295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45950.749402546295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45950.749402546295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45950.749402546295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45950.749402546295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45950.749402546295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45950.749402546295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45950.749402546295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45950.749402546295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45950.749402546295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45950.749402546295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45950.749402546295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45950.749402546295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45950.749402546295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45950.749402546295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45950.749402546295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45950.749402546295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45950.749402546295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45950.749402546295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45950.749402546295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45950.749402546295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45950.749402546295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45950.749402546295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45950.749402546295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45950.749402546295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45950.749402546295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45950.749402546295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45950.749402546295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45950.749402546295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45950.749402546295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45950.749402546295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45950.749402546295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45950.749402546295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45950.749402546295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45950.749402546295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45950.749402546295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45950.749402546295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45950.749402546295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45950.749402546295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45950.749402546295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45950.749402546295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45950.749402546295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45950.749402546295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45950.749402546295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45950.749402546295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45950.749402546295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45950.749402546295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45950.749402546295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45950.749402546295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45950.749402546295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45950.749402546295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45950.749402546295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45950.749402546295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45950.749402546295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45950.749402546295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45950.749402546295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45950.749402546295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45950.749402546295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45950.749402546295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45950.749402546295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45950.749402546295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45950.749402546295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45950.749402546295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45950.749402546295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45950.749402546295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45950.749402546295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45950.749402546295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45950.749402546295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45950.749402546295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45950.749402546295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45950.749402546295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45950.749402546295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45950.749402546295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45950.749402546295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45950.749402546295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45950.749402546295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45950.749402546295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45950.749402546295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45950.749402546295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45950.749402546295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45950.749402546295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45950.749402546295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45950.749402546295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45950.749402546295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45950.749402546295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45950.749402546295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45950.749402546295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45950.749402546295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45950.749402546295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45950.749402546295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45950.749402546295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45950.749402546295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45950.749402546295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45950.749402546295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45950.749402546295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45950.749402546295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45950.749402546295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45950.749402546295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45950.749402546295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45950.749402546295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45950.749402546295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45950.749402546295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45950.749402546295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45950.749402546295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45950.749402546295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45950.749402546295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45950.749402546295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45950.749402546295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45950.749402546295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45950.749402546295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45950.749402546295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45950.749402546295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45950.749402546295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45950.749402546295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45950.749402546295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45950.749402546295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45950.749402546295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45950.749402546295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45950.749402546295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45950.749402546295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45950.749402546295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45950.749402546295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45950.749402546295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45950.749402546295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45950.749402546295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45950.749402546295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45950.749402546295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45950.749402546295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45950.749402546295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45950.749402546295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45950.749402546295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45950.749402546295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45950.749402546295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45950.749402546295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45950.749402546295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45950.749402546295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45950.749402546295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45950.749402546295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45950.749402546295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45950.749402546295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45950.749402546295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45950.749402546295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45950.749402546295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45950.749402546295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45950.749402546295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45950.749402546295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45950.749402546295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45950.749402546295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45950.749402546295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45950.749402546295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45950.749402546295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45950.749402546295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45950.749402546295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45950.749402546295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45950.749402546295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45950.749402546295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45950.749402546295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45950.749402546295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45950.749402546295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45950.749402546295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45950.749402546295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45950.749402546295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45950.749402546295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45950.749402546295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45950.749402546295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45950.749402546295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45950.749402546295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45950.749402546295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45950.749402546295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45950.749402546295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45950.749402546295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45950.749402546295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45950.749402546295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45950.749402546295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45950.749402546295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45950.749402546295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45950.749402546295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45950.749402546295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45950.749402546295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45950.749402546295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45950.749402546295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45950.749402546295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45950.749402546295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45950.749402546295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45950.749402546295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45950.749402546295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45950.749402546295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45950.749402546295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45950.749402546295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45950.749402546295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45950.749402546295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45950.749402546295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45950.749402546295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45950.749402546295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45950.749402546295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45950.749402546295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45950.749402546295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45950.749402546295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45950.749402546295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45950.749402546295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45950.749402546295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45950.749402546295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45950.749402546295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45950.749402546295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45950.749402546295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45950.749402546295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45950.749402546295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45950.749402546295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45950.749402546295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45950.749402546295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45950.749402546295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45950.749402546295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45950.749402546295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45950.749402546295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45950.749402546295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45950.749402546295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45950.749402546295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45950.749402546295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45950.749402546295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45950.749402546295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45950.749402546295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45950.749402546295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45950.749402546295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45950.749402546295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45950.749402546295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45950.749402546295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45950.749402546295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45950.749402546295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45950.749402546295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45950.749402546295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45950.749402546295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45950.749402546295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45950.749402546295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45950.749402546295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45950.749402546295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45950.749402546295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45950.749402546295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45950.749402546295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45950.749402546295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45950.749402546295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45950.749402546295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45950.749402546295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45950.749402546295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45950.749402546295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45950.749402546295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45950.749402546295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45950.749402546295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45950.749402546295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45950.749402546295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45950.749402546295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45950.749402546295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45950.749402546295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45950.749402546295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45950.749402546295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45950.749402546295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45950.749402546295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45950.749402546295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45950.749402546295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45950.749402546295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45950.749402546295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45950.749402546295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45950.749402546295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45950.749402546295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45950.749402546295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45950.749402546295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45950.749402546295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45950.749402546295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45950.749402546295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45950.749402546295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45950.749402546295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45950.749402546295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45950.749402546295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45950.749402546295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45950.749402546295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45950.749402546295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45950.749402546295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45950.749402546295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45950.749402546295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45950.749402546295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45950.749402546295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45950.749402546295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45950.749402546295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45950.749402546295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45950.749402546295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45950.749402546295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45950.749402546295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45950.749402546295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45950.749402546295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45950.749402546295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45950.749402546295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45950.749402546295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45950.749402546295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45950.749402546295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45950.749402546295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45950.749402546295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45950.749402546295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45950.749402546295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45950.749402546295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45950.749402546295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45950.749402546295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45950.749402546295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45950.749402546295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45950.749402546295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45950.749402546295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45950.749402546295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45950.749402546295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45950.749402546295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45950.749402546295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45950.749402546295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45950.749402546295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45950.749402546295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45950.749402546295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45950.749402546295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45950.749402546295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45950.749402546295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45950.749402546295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45950.749402546295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45950.749402546295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45950.749402546295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45950.749402546295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45950.749402546295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45950.749402546295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45950.749402546295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45950.749402546295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45950.749402546295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45950.749402546295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45950.749402546295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45950.749402546295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45950.749402546295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45950.749402546295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45950.749402546295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45950.749402546295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45950.749402546295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45950.749402546295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45950.749402546295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45950.749402546295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45950.749402546295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45950.749402546295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45950.749402546295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45950.749402546295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45950.749402546295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45950.749402546295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45950.749402546295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45950.749402546295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45950.749402546295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45950.749402546295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45950.749402546295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45950.749402546295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45950.749402546295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45950.749402546295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45950.749402546295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45950.749402546295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45950.749402546295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45950.749402546295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45950.749402546295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45950.749402546295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45950.749402546295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45950.749402546295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45950.749402546295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45950.749402546295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45950.749402546295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45950.749402546295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45950.749402546295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45950.749402546295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45950.749402546295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45950.749402546295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45950.749402546295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45950.749402546295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45950.749402546295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45950.749402546295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45950.749402546295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45950.749402546295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45950.749402546295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45950.749402546295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45950.749402546295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45950.749402546295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45950.749402546295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45950.749402546295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45950.749402546295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45950.749402546295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45950.749402546295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45950.749402546295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45950.749402546295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45950.749402546295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45950.749402546295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45950.749402546295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45950.749402546295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45950.749402546295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45950.749402546295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45950.749402546295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45950.749402546295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45950.749402546295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45950.749402546295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45950.749402546295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45950.749402546295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45950.749402546295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45950.749402546295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45950.749402546295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45950.749402546295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45950.749402546295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45950.749402546295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45950.749402546295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45950.749402546295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45950.749402546295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45950.749402546295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45950.749402546295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45950.749402546295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45950.749402546295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45950.749402546295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45950.749402546295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45950.749402546295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45950.749402546295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45950.749402546295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45950.749402546295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45950.749402546295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45950.749402546295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45950.749402546295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45950.749402546295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45950.749402546295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45950.749402546295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45950.749402546295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45950.749402546295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45950.749402546295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45950.749402546295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45950.749402546295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45950.749402546295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45950.749402546295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45950.749402546295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45950.749402546295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45950.749402546295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45950.749402546295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45950.749402546295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45950.749402546295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45950.749402546295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45950.749402546295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45950.749402546295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45950.749402546295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45950.749402546295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45950.749402546295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45950.749402546295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45950.749402546295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45950.749402546295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45950.749402546295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45950.749402546295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45950.749402546295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45950.749402546295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45950.749402546295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45950.749402546295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45950.749402546295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45950.749402546295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45950.749402546295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45950.749402546295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45950.749402546295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45950.749402546295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45950.749402546295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45950.749402546295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45950.749402546295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45950.749402546295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45950.749402546295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45950.749402546295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45950.749402546295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45950.749402546295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45950.749402546295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45950.749402546295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45950.749402546295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45950.749402546295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45950.749402546295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45950.749402546295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45950.749402546295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45950.749402546295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45950.749402546295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45950.749402546295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45950.749402546295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45950.749402546295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45950.749402546295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45950.749402546295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45950.749402546295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45950.749402546295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45950.749402546295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45950.749402546295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45950.749402546295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45950.749402546295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45950.749402546295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45950.749402546295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45950.749402546295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45950.749402546295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45950.749402546295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45950.749402546295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45950.749402546295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45950.749402546295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45950.749402546295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45950.749402546295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45950.749402546295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45950.749402546295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45950.749402546295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45950.749402546295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45950.749402546295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45950.749402546295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45950.749402546295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45950.749402546295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45950.749402546295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45950.749402546295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45950.749402546295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45950.749402546295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45950.749402546295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45950.749402546295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45950.749402546295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45950.749402546295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45950.749402546295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45950.749402546295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45950.749402546295</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5</v>
      </c>
      <c r="D2" s="105" t="s">
        <v>35642</v>
      </c>
      <c r="E2" s="108" t="s">
        <v>38964</v>
      </c>
      <c r="F2" s="109">
        <v>45950.657858796294</v>
      </c>
      <c r="G2" s="78">
        <f ca="1">IFERROR(NOW()-F2,"-")</f>
        <v>9.1543750000710133E-2</v>
      </c>
      <c r="H2" s="109">
        <v>45950.649814814817</v>
      </c>
      <c r="I2" s="105" t="str">
        <f>IFERROR(VLOOKUP(D2,DB!A:F,6,0),"")</f>
        <v>Generator-SG</v>
      </c>
      <c r="J2" s="104" t="str">
        <f>IFERROR(VLOOKUP(D2,DB!A:G,7,0),"")</f>
        <v xml:space="preserve">Weak </v>
      </c>
      <c r="K2" s="110" t="s">
        <v>39069</v>
      </c>
      <c r="L2" s="111" t="str">
        <f>IFERROR(VLOOKUP(D2,DB!A:I,9,0),"")</f>
        <v>Latis</v>
      </c>
    </row>
    <row r="3" spans="1:16383" ht="31.5" customHeight="1">
      <c r="A3" s="106"/>
      <c r="B3" s="105" t="str">
        <f>IFERROR(VLOOKUP(D3,DB!A:K,11,0),"")</f>
        <v/>
      </c>
      <c r="C3" s="107"/>
      <c r="D3" s="105"/>
      <c r="E3" s="108"/>
      <c r="F3" s="109"/>
      <c r="G3" s="78">
        <f ca="1">IFERROR(NOW()-F3,"-")</f>
        <v>45950.749402546295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45950.749402546295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45950.749402546295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45950.749402546295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45950.749402546295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45950.749402546295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45950.749402546295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45950.749402546295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45950.749402546295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45950.749402546295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45950.749402546295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45950.749402546295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45950.749402546295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45950.749402546295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45950.749402546295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45950.749402546295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45950.749402546295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45950.749402546295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45950.749402546295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45950.749402546295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45950.749402546295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45950.749402546295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45950.749402546295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45950.749402546295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45950.749402546295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45950.749402546295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45950.749402546295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45950.749402546295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45950.749402546295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45950.749402546295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45950.749402546295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45950.749402546295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45950.749402546295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45950.749402546295</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2025-10-20T15:00:31Z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