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350" documentId="13_ncr:1_{F6CB121F-512D-4AA6-A0C1-0FB36C537598}" xr6:coauthVersionLast="47" xr6:coauthVersionMax="47" xr10:uidLastSave="{D52A360A-25B5-4758-AD6E-2CC2DD03A824}"/>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I3" i="3"/>
  <c r="G5" i="2"/>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B3" i="1"/>
  <c r="B4" i="1"/>
  <c r="B5" i="1"/>
  <c r="B6" i="1"/>
  <c r="B7" i="1"/>
  <c r="B8" i="1"/>
  <c r="G2" i="1"/>
  <c r="I2" i="1"/>
  <c r="J2" i="1"/>
  <c r="L2" i="1"/>
  <c r="I3" i="1"/>
  <c r="I4" i="1"/>
  <c r="I5" i="1"/>
  <c r="I6" i="1"/>
  <c r="I7" i="1"/>
  <c r="I8"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3" i="1"/>
  <c r="L3" i="1"/>
  <c r="G4" i="1"/>
  <c r="L4" i="1"/>
  <c r="G5" i="1"/>
  <c r="L5" i="1"/>
  <c r="G6" i="1"/>
  <c r="L6" i="1"/>
  <c r="G7" i="1"/>
  <c r="L7" i="1"/>
  <c r="G8" i="1"/>
  <c r="L8" i="1"/>
</calcChain>
</file>

<file path=xl/sharedStrings.xml><?xml version="1.0" encoding="utf-8"?>
<sst xmlns="http://schemas.openxmlformats.org/spreadsheetml/2006/main" count="178586" uniqueCount="39076">
  <si>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</si>
  <si>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</si>
  <si>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</si>
  <si>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</si>
  <si>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</si>
  <si>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</si>
  <si>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</si>
  <si>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</si>
  <si>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</si>
  <si>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</si>
  <si>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</si>
  <si>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</si>
  <si>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</si>
  <si>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</si>
  <si>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</si>
  <si>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</si>
  <si>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</si>
  <si>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</si>
  <si>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</si>
  <si>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</si>
  <si>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</si>
  <si>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</si>
  <si>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</si>
  <si>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</si>
  <si>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</si>
  <si>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</si>
  <si>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</si>
  <si>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</si>
  <si>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</si>
  <si>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</si>
  <si>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</si>
  <si>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</si>
  <si>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</si>
  <si>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</si>
  <si>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</si>
  <si>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</si>
  <si>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</si>
  <si>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</si>
  <si>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</si>
  <si>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</si>
  <si>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</si>
  <si>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</si>
  <si>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</si>
  <si>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</si>
  <si>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</si>
  <si>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</si>
  <si>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</si>
  <si>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</si>
  <si>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</si>
  <si>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</si>
  <si>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</si>
  <si>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</si>
  <si>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</si>
  <si>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</si>
  <si>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</si>
  <si>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</si>
  <si>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</si>
  <si>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</si>
  <si>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</si>
  <si>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</si>
  <si>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</si>
  <si>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</si>
  <si>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</si>
  <si>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</si>
  <si>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</si>
  <si>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</si>
  <si>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</si>
  <si>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</si>
  <si>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</si>
  <si>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</si>
  <si>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</si>
  <si>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</si>
  <si>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</si>
  <si>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</si>
  <si>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</si>
  <si>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</si>
  <si>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</si>
  <si>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</si>
  <si>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</si>
  <si>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</si>
  <si>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</si>
  <si>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</si>
  <si>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</si>
  <si>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</si>
  <si>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</si>
  <si>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</si>
  <si>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</si>
  <si>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</si>
  <si>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</si>
  <si>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</si>
  <si>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</si>
  <si>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</si>
  <si>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</si>
  <si>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</si>
  <si>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</si>
  <si>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</si>
  <si>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</si>
  <si>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</si>
  <si>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</si>
  <si>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</si>
  <si>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</si>
  <si>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</si>
  <si>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</si>
  <si>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</si>
  <si>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</si>
  <si>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</si>
  <si>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</si>
  <si>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</si>
  <si>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</si>
  <si>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</si>
  <si>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</si>
  <si>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</si>
  <si>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</si>
  <si>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</si>
  <si>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</si>
  <si>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</si>
  <si>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</si>
  <si>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</si>
  <si>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</si>
  <si>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</si>
  <si>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</si>
  <si>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</si>
  <si>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</si>
  <si>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</si>
  <si>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</si>
  <si>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</si>
  <si>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</si>
  <si>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</si>
  <si>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</si>
  <si>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</si>
  <si>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</si>
  <si>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</si>
  <si>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</si>
  <si>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</si>
  <si>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</si>
  <si>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</si>
  <si>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</si>
  <si>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</si>
  <si>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</si>
  <si>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</si>
  <si>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</si>
  <si>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</si>
  <si>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</si>
  <si>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</si>
  <si>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</si>
  <si>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</si>
  <si>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</si>
  <si>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</si>
  <si>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</si>
  <si>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</si>
  <si>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</si>
  <si>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</si>
  <si>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</si>
  <si>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</si>
  <si>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</si>
  <si>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</si>
  <si>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</si>
  <si>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</si>
  <si>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</si>
  <si>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</si>
  <si>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</si>
  <si>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</si>
  <si>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</si>
  <si>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</si>
  <si>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</si>
  <si>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</si>
  <si>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</si>
  <si>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</si>
  <si>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</si>
  <si>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</si>
  <si>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</si>
  <si>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</si>
  <si>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</si>
  <si>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</si>
  <si>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</si>
  <si>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</si>
  <si>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</si>
  <si>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</si>
  <si>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</si>
  <si>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</si>
  <si>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</si>
  <si>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</si>
  <si>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</si>
  <si>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</si>
  <si>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</si>
  <si>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</si>
  <si>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</si>
  <si>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</si>
  <si>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</si>
  <si>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</si>
  <si>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</si>
  <si>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</si>
  <si>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</si>
  <si>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</si>
  <si>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</si>
  <si>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</si>
  <si>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</si>
  <si>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</si>
  <si>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</si>
  <si>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</si>
  <si>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</si>
  <si>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</si>
  <si>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</si>
  <si>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</si>
  <si>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</si>
  <si>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</si>
  <si>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</si>
  <si>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</si>
  <si>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</si>
  <si>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</si>
  <si>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</si>
  <si>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</si>
  <si>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</si>
  <si>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</si>
  <si>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</si>
  <si>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</si>
  <si>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</si>
  <si>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</si>
  <si>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</si>
  <si>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</si>
  <si>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</si>
  <si>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</si>
  <si>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</si>
  <si>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</si>
  <si>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</si>
  <si>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</si>
  <si>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</si>
  <si>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</si>
  <si>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</si>
  <si>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</si>
  <si>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</si>
  <si>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</si>
  <si>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</si>
  <si>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</si>
  <si>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</si>
  <si>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</si>
  <si>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</si>
  <si>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</si>
  <si>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</si>
  <si>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</si>
  <si>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</si>
  <si>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</si>
  <si>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</si>
  <si>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</si>
  <si>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</si>
  <si>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</si>
  <si>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</si>
  <si>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</si>
  <si>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</si>
  <si>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</si>
  <si>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</si>
  <si>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</si>
  <si>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</si>
  <si>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</si>
  <si>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</si>
  <si>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</si>
  <si>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</si>
  <si>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</si>
  <si>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</si>
  <si>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</si>
  <si>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</si>
  <si>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</si>
  <si>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</si>
  <si>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</si>
  <si>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</si>
  <si>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</si>
  <si>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</si>
  <si>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</si>
  <si>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</si>
  <si>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</si>
  <si>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</si>
  <si>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</si>
  <si>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</si>
  <si>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</si>
  <si>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</si>
  <si>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</si>
  <si>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</si>
  <si>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</si>
  <si>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</si>
  <si>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</si>
  <si>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</si>
  <si>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</si>
  <si>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</si>
  <si>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</si>
  <si>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</si>
  <si>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</si>
  <si>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</si>
  <si>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</si>
  <si>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</si>
  <si>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</si>
  <si>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</si>
  <si>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</si>
  <si>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</si>
  <si>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</si>
  <si>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</si>
  <si>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</si>
  <si>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</si>
  <si>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</si>
  <si>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</si>
  <si>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</si>
  <si>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</si>
  <si>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</si>
  <si>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</si>
  <si>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</si>
  <si>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</si>
  <si>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</si>
  <si>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</si>
  <si>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</si>
  <si>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</si>
  <si>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</si>
  <si>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</si>
  <si>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</si>
  <si>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</si>
  <si>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</si>
  <si>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</si>
  <si>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</si>
  <si>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</si>
  <si>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</si>
  <si>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</si>
  <si>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</si>
  <si>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</si>
  <si>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</si>
  <si>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</si>
  <si>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</si>
  <si>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</si>
  <si>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</si>
  <si>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</si>
  <si>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</si>
  <si>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</si>
  <si>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</si>
  <si>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</si>
  <si>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</si>
  <si>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</si>
  <si>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</si>
  <si>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</si>
  <si>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</si>
  <si>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</si>
  <si>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</si>
  <si>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</si>
  <si>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</si>
  <si>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</si>
  <si>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</si>
  <si>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</si>
  <si>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</si>
  <si>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</si>
  <si>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</si>
  <si>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</si>
  <si>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</si>
  <si>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</si>
  <si>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</si>
  <si>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</si>
  <si>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</si>
  <si>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</si>
  <si>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</si>
  <si>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</si>
  <si>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</si>
  <si>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</si>
  <si>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</si>
  <si>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</si>
  <si>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</si>
  <si>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</si>
  <si>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</si>
  <si>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</si>
  <si>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</si>
  <si>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</si>
  <si>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</si>
  <si>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</si>
  <si>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</si>
  <si>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</si>
  <si>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</si>
  <si>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</si>
  <si>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</si>
  <si>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</si>
  <si>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</si>
  <si>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</si>
  <si>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</si>
  <si>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</si>
  <si>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</si>
  <si>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</si>
  <si>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</si>
  <si>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</si>
  <si>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</si>
  <si>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</si>
  <si>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</si>
  <si>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</si>
  <si>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</si>
  <si>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</si>
  <si>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</si>
  <si>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</si>
  <si>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</si>
  <si>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</si>
  <si>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</si>
  <si>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</si>
  <si>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</si>
  <si>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</si>
  <si>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</si>
  <si>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</si>
  <si>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</si>
  <si>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</si>
  <si>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</si>
  <si>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</si>
  <si>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</si>
  <si>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</si>
  <si>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</si>
  <si>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</si>
  <si>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</si>
  <si>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</si>
  <si>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</si>
  <si>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</si>
  <si>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</si>
  <si>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</si>
  <si>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</si>
  <si>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</si>
  <si>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</si>
  <si>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</si>
  <si>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</si>
  <si>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</si>
  <si>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</si>
  <si>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</si>
  <si>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</si>
  <si>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</si>
  <si>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</si>
  <si>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</si>
  <si>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</si>
  <si>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</si>
  <si>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</si>
  <si>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</si>
  <si>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</si>
  <si>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</si>
  <si>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</si>
  <si>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</si>
  <si>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</si>
  <si>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</si>
  <si>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</si>
  <si>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</si>
  <si>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</si>
  <si>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</si>
  <si>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</si>
  <si>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</si>
  <si>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</si>
  <si>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</si>
  <si>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</si>
  <si>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</si>
  <si>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</si>
  <si>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</si>
  <si>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</si>
  <si>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</si>
  <si>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</si>
  <si>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</si>
  <si>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</si>
  <si>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</si>
  <si>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</si>
  <si>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</si>
  <si>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</si>
  <si>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</si>
  <si>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</si>
  <si>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</si>
  <si>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</si>
  <si>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</si>
  <si>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</si>
  <si>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</si>
  <si>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</si>
  <si>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</si>
  <si>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</si>
  <si>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</si>
  <si>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</si>
  <si>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</si>
  <si>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</si>
  <si>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</si>
  <si>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</si>
  <si>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</si>
  <si>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</si>
  <si>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</si>
  <si>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</si>
  <si>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</si>
  <si>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</si>
  <si>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</si>
  <si>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</si>
  <si>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</si>
  <si>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</si>
  <si>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</si>
  <si>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</si>
  <si>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</si>
  <si>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</si>
  <si>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</si>
  <si>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</si>
  <si>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</si>
  <si>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</si>
  <si>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</si>
  <si>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</si>
  <si>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</si>
  <si>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</si>
  <si>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</si>
  <si>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</si>
  <si>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</si>
  <si>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</si>
  <si>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</si>
  <si>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</si>
  <si>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</si>
  <si>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</si>
  <si>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</si>
  <si>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</si>
  <si>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</si>
  <si>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</si>
  <si>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</si>
  <si>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</si>
  <si>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</si>
  <si>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</si>
  <si>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</si>
  <si>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</si>
  <si>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</si>
  <si>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</si>
  <si>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</si>
  <si>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</si>
  <si>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</si>
  <si>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</si>
  <si>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</si>
  <si>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</si>
  <si>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</si>
  <si>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</si>
  <si>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</si>
  <si>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</si>
  <si>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</si>
  <si>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</si>
  <si>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</si>
  <si>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</si>
  <si>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</si>
  <si>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</si>
  <si>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</si>
  <si>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</si>
  <si>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</si>
  <si>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</si>
  <si>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</si>
  <si>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</si>
  <si>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</si>
  <si>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</si>
  <si>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</si>
  <si>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</si>
  <si>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</si>
  <si>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</si>
  <si>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</si>
  <si>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</si>
  <si>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</si>
  <si>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</si>
  <si>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</si>
  <si>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</si>
  <si>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</si>
  <si>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</si>
  <si>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</si>
  <si>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</si>
  <si>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</si>
  <si>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</si>
  <si>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</si>
  <si>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</si>
  <si>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</si>
  <si>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</si>
  <si>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</si>
  <si>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</si>
  <si>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</si>
  <si>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</si>
  <si>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</si>
  <si>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</si>
  <si>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</si>
  <si>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</si>
  <si>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</si>
  <si>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</si>
  <si>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</si>
  <si>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</si>
  <si>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</si>
  <si>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</si>
  <si>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</si>
  <si>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</si>
  <si>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</si>
  <si>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</si>
  <si>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</si>
  <si>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</si>
  <si>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</si>
  <si>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</si>
  <si>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</si>
  <si>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</si>
  <si>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</si>
  <si>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</si>
  <si>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</si>
  <si>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</si>
  <si>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</si>
  <si>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</si>
  <si>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</si>
  <si>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</si>
  <si>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</si>
  <si>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</si>
  <si>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</si>
  <si>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</si>
  <si>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</si>
  <si>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</si>
  <si>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</si>
  <si>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</si>
  <si>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</si>
  <si>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</si>
  <si>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</si>
  <si>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</si>
  <si>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</si>
  <si>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</si>
  <si>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</si>
  <si>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</si>
  <si>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</si>
  <si>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</si>
  <si>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</si>
  <si>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</si>
  <si>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</si>
  <si>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</si>
  <si>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</si>
  <si>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</si>
  <si>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</si>
  <si>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</si>
  <si>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</si>
  <si>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</si>
  <si>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</si>
  <si>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</si>
  <si>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</si>
  <si>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</si>
  <si>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</si>
  <si>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</si>
  <si>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</si>
  <si>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</si>
  <si>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</si>
  <si>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</si>
  <si>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</si>
  <si>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</si>
  <si>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</si>
  <si>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</si>
  <si>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</si>
  <si>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</si>
  <si>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</si>
  <si>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</si>
  <si>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</si>
  <si>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</si>
  <si>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</si>
  <si>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</si>
  <si>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</si>
  <si>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</si>
  <si>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</si>
  <si>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</si>
  <si>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</si>
  <si>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</si>
  <si>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</si>
  <si>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</si>
  <si>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</si>
  <si>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</si>
  <si>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</si>
  <si>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</si>
  <si>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</si>
  <si>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</si>
  <si>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</si>
  <si>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</si>
  <si>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</si>
  <si>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</si>
  <si>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</si>
  <si>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</si>
  <si>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</si>
  <si>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</si>
  <si>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</si>
  <si>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</si>
  <si>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</si>
  <si>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</si>
  <si>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</si>
  <si>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</si>
  <si>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</si>
  <si>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</si>
  <si>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</si>
  <si>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</si>
  <si>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</si>
  <si>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</si>
  <si>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</si>
  <si>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</si>
  <si>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</si>
  <si>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</si>
  <si>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</si>
  <si>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</si>
  <si>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</si>
  <si>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</si>
  <si>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</si>
  <si>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</si>
  <si>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</si>
  <si>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</si>
  <si>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</si>
  <si>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</si>
  <si>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</si>
  <si>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</si>
  <si>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</si>
  <si>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</si>
  <si>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</si>
  <si>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</si>
  <si>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</si>
  <si>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</si>
  <si>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</si>
  <si>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</si>
  <si>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</si>
  <si>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</si>
  <si>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</si>
  <si>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</si>
  <si>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</si>
  <si>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</si>
  <si>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</si>
  <si>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</si>
  <si>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</si>
  <si>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</si>
  <si>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</si>
  <si>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</si>
  <si>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</si>
  <si>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</si>
  <si>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</si>
  <si>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</si>
  <si>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</si>
  <si>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</si>
  <si>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</si>
  <si>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</si>
  <si>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</si>
  <si>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</si>
  <si>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</si>
  <si>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</si>
  <si>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</si>
  <si>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</si>
  <si>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</si>
  <si>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</si>
  <si>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</si>
  <si>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</si>
  <si>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</si>
  <si>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</si>
  <si>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</si>
  <si>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</si>
  <si>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</si>
  <si>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</si>
  <si>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</si>
  <si>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</si>
  <si>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</si>
  <si>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</si>
  <si>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</si>
  <si>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</si>
  <si>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</si>
  <si>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</si>
  <si>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</si>
  <si>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</si>
  <si>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</si>
  <si>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</si>
  <si>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</si>
  <si>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</si>
  <si>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</si>
  <si>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</si>
  <si>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</si>
  <si>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</si>
  <si>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</si>
  <si>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</si>
  <si>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</si>
  <si>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</si>
  <si>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</si>
  <si>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</si>
  <si>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</si>
  <si>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</si>
  <si>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</si>
  <si>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</si>
  <si>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</si>
  <si>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</si>
  <si>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</si>
  <si>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</si>
  <si>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</si>
  <si>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</si>
  <si>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</si>
  <si>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</si>
  <si>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</si>
  <si>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</si>
  <si>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</si>
  <si>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</si>
  <si>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</si>
  <si>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</si>
  <si>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</si>
  <si>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</si>
  <si>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</si>
  <si>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</si>
  <si>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</si>
  <si>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</si>
  <si>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</si>
  <si>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</si>
  <si>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</si>
  <si>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</si>
  <si>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</si>
  <si>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</si>
  <si>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</si>
  <si>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</si>
  <si>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</si>
  <si>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</si>
  <si>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</si>
  <si>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</si>
  <si>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</si>
  <si>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</si>
  <si>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</si>
  <si>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</si>
  <si>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</si>
  <si>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</si>
  <si>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</si>
  <si>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</si>
  <si>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</si>
  <si>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</si>
  <si>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</si>
  <si>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</si>
  <si>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</si>
  <si>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</si>
  <si>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</si>
  <si>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</si>
  <si>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</si>
  <si>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</si>
  <si>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</si>
  <si>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</si>
  <si>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</si>
  <si>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</si>
  <si>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</si>
  <si>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</si>
  <si>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</si>
  <si>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</si>
  <si>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</si>
  <si>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</si>
  <si>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</si>
  <si>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</si>
  <si>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</si>
  <si>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</si>
  <si>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</si>
  <si>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</si>
  <si>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</si>
  <si>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</si>
  <si>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</si>
  <si>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</si>
  <si>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</si>
  <si>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</si>
  <si>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</si>
  <si>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</si>
  <si>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</si>
  <si>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</si>
  <si>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</si>
  <si>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</si>
  <si>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</si>
  <si>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</si>
  <si>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</si>
  <si>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</si>
  <si>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</si>
  <si>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</si>
  <si>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</si>
  <si>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</si>
  <si>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</si>
  <si>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</si>
  <si>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</si>
  <si>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</si>
  <si>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</si>
  <si>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</si>
  <si>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</si>
  <si>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</si>
  <si>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</si>
  <si>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</si>
  <si>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</si>
  <si>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</si>
  <si>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</si>
  <si>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</si>
  <si>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</si>
  <si>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</si>
  <si>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</si>
  <si>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</si>
  <si>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</si>
  <si>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</si>
  <si>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</si>
  <si>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</si>
  <si>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</si>
  <si>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</si>
  <si>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</si>
  <si>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</si>
  <si>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</si>
  <si>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</si>
  <si>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</si>
  <si>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</si>
  <si>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</si>
  <si>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</si>
  <si>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</si>
  <si>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</si>
  <si>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</si>
  <si>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</si>
  <si>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</si>
  <si>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</si>
  <si>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</si>
  <si>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</si>
  <si>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</si>
  <si>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</si>
  <si>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</si>
  <si>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</si>
  <si>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</si>
  <si>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</si>
  <si>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</si>
  <si>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</si>
  <si>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</si>
  <si>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</si>
  <si>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</si>
  <si>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</si>
  <si>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</si>
  <si>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</si>
  <si>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</si>
  <si>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</si>
  <si>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</si>
  <si>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</si>
  <si>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</si>
  <si>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</si>
  <si>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</si>
  <si>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</si>
  <si>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</si>
  <si>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</si>
  <si>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</si>
  <si>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</si>
  <si>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</si>
  <si>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</si>
  <si>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</si>
  <si>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</si>
  <si>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</si>
  <si>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</si>
  <si>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</si>
  <si>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</si>
  <si>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</si>
  <si>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</si>
  <si>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</si>
  <si>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</si>
  <si>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</si>
  <si>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</si>
  <si>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</si>
  <si>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</si>
  <si>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</si>
  <si>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</si>
  <si>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</si>
  <si>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</si>
  <si>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</si>
  <si>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</si>
  <si>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</si>
  <si>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</si>
  <si>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</si>
  <si>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</si>
  <si>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</si>
  <si>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</si>
  <si>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</si>
  <si>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</si>
  <si>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</si>
  <si>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</si>
  <si>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</si>
  <si>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</si>
  <si>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</si>
  <si>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</si>
  <si>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</si>
  <si>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</si>
  <si>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</si>
  <si>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</si>
  <si>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</si>
  <si>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</si>
  <si>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</si>
  <si>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</si>
  <si>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</si>
  <si>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</si>
  <si>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</si>
  <si>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</si>
  <si>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</si>
  <si>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</si>
  <si>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</si>
  <si>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</si>
  <si>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</si>
  <si>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</si>
  <si>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</si>
  <si>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</si>
  <si>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</si>
  <si>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</si>
  <si>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</si>
  <si>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</si>
  <si>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</si>
  <si>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</si>
  <si>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</si>
  <si>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</si>
  <si>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</si>
  <si>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</si>
  <si>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</si>
  <si>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</si>
  <si>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</si>
  <si>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</si>
  <si>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</si>
  <si>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</si>
  <si>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</si>
  <si>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</si>
  <si>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</si>
  <si>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</si>
  <si>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</si>
  <si>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</si>
  <si>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</si>
  <si>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</si>
  <si>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</si>
  <si>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</si>
  <si>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</si>
  <si>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</si>
  <si>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</si>
  <si>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</si>
  <si>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</si>
  <si>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</si>
  <si>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</si>
  <si>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</si>
  <si>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</si>
  <si>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</si>
  <si>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</si>
  <si>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</si>
  <si>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</si>
  <si>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</si>
  <si>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</si>
  <si>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</si>
  <si>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</si>
  <si>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</si>
  <si>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</si>
  <si>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</si>
  <si>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</si>
  <si>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</si>
  <si>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</si>
  <si>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</si>
  <si>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</si>
  <si>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</si>
  <si>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</si>
  <si>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</si>
  <si>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</si>
  <si>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</si>
  <si>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</si>
  <si>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</si>
  <si>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</si>
  <si>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</si>
  <si>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</si>
  <si>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</si>
  <si>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</si>
  <si>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</si>
  <si>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</si>
  <si>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</si>
  <si>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</si>
  <si>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</si>
  <si>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</si>
  <si>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</si>
  <si>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</si>
  <si>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</si>
  <si>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</si>
  <si>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</si>
  <si>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</si>
  <si>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</si>
  <si>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</si>
  <si>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</si>
  <si>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</si>
  <si>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</si>
  <si>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</si>
  <si>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</si>
  <si>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</si>
  <si>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</si>
  <si>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</si>
  <si>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</si>
  <si>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</si>
  <si>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</si>
  <si>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</si>
  <si>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</si>
  <si>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</si>
  <si>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</si>
  <si>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</si>
  <si>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</si>
  <si>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</si>
  <si>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</si>
  <si>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</si>
  <si>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</si>
  <si>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</si>
  <si>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</si>
  <si>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</si>
  <si>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</si>
  <si>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</si>
  <si>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</si>
  <si>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</si>
  <si>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</si>
  <si>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</si>
  <si>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</si>
  <si>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</si>
  <si>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</si>
  <si>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</si>
  <si>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</si>
  <si>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</si>
  <si>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</si>
  <si>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</si>
  <si>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</si>
  <si>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</si>
  <si>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</si>
  <si>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</si>
  <si>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</si>
  <si>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</si>
  <si>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</si>
  <si>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</si>
  <si>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</si>
  <si>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</si>
  <si>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</si>
  <si>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</si>
  <si>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</si>
  <si>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</si>
  <si>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</si>
  <si>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</si>
  <si>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</si>
  <si>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</si>
  <si>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</si>
  <si>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</si>
  <si>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</si>
  <si>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</si>
  <si>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</si>
  <si>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</si>
  <si>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</si>
  <si>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</si>
  <si>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</si>
  <si>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</si>
  <si>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</si>
  <si>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</si>
  <si>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</si>
  <si>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</si>
  <si>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</si>
  <si>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</si>
  <si>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</si>
  <si>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</si>
  <si>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</si>
  <si>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</si>
  <si>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</si>
  <si>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</si>
  <si>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</si>
  <si>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</si>
  <si>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</si>
  <si>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</si>
  <si>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</si>
  <si>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</si>
  <si>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</si>
  <si>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</si>
  <si>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</si>
  <si>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</si>
  <si>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</si>
  <si>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</si>
  <si>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</si>
  <si>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</si>
  <si>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</si>
  <si>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</si>
  <si>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</si>
  <si>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</si>
  <si>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</si>
  <si>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</si>
  <si>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</si>
  <si>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</si>
  <si>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</si>
  <si>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</si>
  <si>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</si>
  <si>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</si>
  <si>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</si>
  <si>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</si>
  <si>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</si>
  <si>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</si>
  <si>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</si>
  <si>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</si>
  <si>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</si>
  <si>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</si>
  <si>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</si>
  <si>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</si>
  <si>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</si>
  <si>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</si>
  <si>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</si>
  <si>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</si>
  <si>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</si>
  <si>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</si>
  <si>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</si>
  <si>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</si>
  <si>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</si>
  <si>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</si>
  <si>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</si>
  <si>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</si>
  <si>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</si>
  <si>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</si>
  <si>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</si>
  <si>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</si>
  <si>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</si>
  <si>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</si>
  <si>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</si>
  <si>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</si>
  <si>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</si>
  <si>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</si>
  <si>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</si>
  <si>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</si>
  <si>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</si>
  <si>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</si>
  <si>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</si>
  <si>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</si>
  <si>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</si>
  <si>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</si>
  <si>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</si>
  <si>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</si>
  <si>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</si>
  <si>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</si>
  <si>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</si>
  <si>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</si>
  <si>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</si>
  <si>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</si>
  <si>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</si>
  <si>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</si>
  <si>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</si>
  <si>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</si>
  <si>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</si>
  <si>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</si>
  <si>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</si>
  <si>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</si>
  <si>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</si>
  <si>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</si>
  <si>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</si>
  <si>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</si>
  <si>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</si>
  <si>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</si>
  <si>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</si>
  <si>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</si>
  <si>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</si>
  <si>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</si>
  <si>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</si>
  <si>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</si>
  <si>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</si>
  <si>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</si>
  <si>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</si>
  <si>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</si>
  <si>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</si>
  <si>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</si>
  <si>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</si>
  <si>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</si>
  <si>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</si>
  <si>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</si>
  <si>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</si>
  <si>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</si>
  <si>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</si>
  <si>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</si>
  <si>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</si>
  <si>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</si>
  <si>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</si>
  <si>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</si>
  <si>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</si>
  <si>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</si>
  <si>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</si>
  <si>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</si>
  <si>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</si>
  <si>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</si>
  <si>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</si>
  <si>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</si>
  <si>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</si>
  <si>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</si>
  <si>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</si>
  <si>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</si>
  <si>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</si>
  <si>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</si>
  <si>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</si>
  <si>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</si>
  <si>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</si>
  <si>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</si>
  <si>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</si>
  <si>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</si>
  <si>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</si>
  <si>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</si>
  <si>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</si>
  <si>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</si>
  <si>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</si>
  <si>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</si>
  <si>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</si>
  <si>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</si>
  <si>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</si>
  <si>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</si>
  <si>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</si>
  <si>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</si>
  <si>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</si>
  <si>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</si>
  <si>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</si>
  <si>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</si>
  <si>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</si>
  <si>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</si>
  <si>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</si>
  <si>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</si>
  <si>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</si>
  <si>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</si>
  <si>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</si>
  <si>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</si>
  <si>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</si>
  <si>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</si>
  <si>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</si>
  <si>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</si>
  <si>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</si>
  <si>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</si>
  <si>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</si>
  <si>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</si>
  <si>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</si>
  <si>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</si>
  <si>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</si>
  <si>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</si>
  <si>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</si>
  <si>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</si>
  <si>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</si>
  <si>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</si>
  <si>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</si>
  <si>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</si>
  <si>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</si>
  <si>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</si>
  <si>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</si>
  <si>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</si>
  <si>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</si>
  <si>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</si>
  <si>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</si>
  <si>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</si>
  <si>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</si>
  <si>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</si>
  <si>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</si>
  <si>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</si>
  <si>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</si>
  <si>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</si>
  <si>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</si>
  <si>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</si>
  <si>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</si>
  <si>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</si>
  <si>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</si>
  <si>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</si>
  <si>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</si>
  <si>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</si>
  <si>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</si>
  <si>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</si>
  <si>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</si>
  <si>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</si>
  <si>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</si>
  <si>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</si>
  <si>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</si>
  <si>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</si>
  <si>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</si>
  <si>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</si>
  <si>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</si>
  <si>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</si>
  <si>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</si>
  <si>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</si>
  <si>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</si>
  <si>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</si>
  <si>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</si>
  <si>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</si>
  <si>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</si>
  <si>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</si>
  <si>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</si>
  <si>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</si>
  <si>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</si>
  <si>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</si>
  <si>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</si>
  <si>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</si>
  <si>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</si>
  <si>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</si>
  <si>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</si>
  <si>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</si>
  <si>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</si>
  <si>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</si>
  <si>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</si>
  <si>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</si>
  <si>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</si>
  <si>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</si>
  <si>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</si>
  <si>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</si>
  <si>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</si>
  <si>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</si>
  <si>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</si>
  <si>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</si>
  <si>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</si>
  <si>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</si>
  <si>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</si>
  <si>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</si>
  <si>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</si>
  <si>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</si>
  <si>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</si>
  <si>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</si>
  <si>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</si>
  <si>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</si>
  <si>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</si>
  <si>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</si>
  <si>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</si>
  <si>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</si>
  <si>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</si>
  <si>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</si>
  <si>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</si>
  <si>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</si>
  <si>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</si>
  <si>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</si>
  <si>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</si>
  <si>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</si>
  <si>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</si>
  <si>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</si>
  <si>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</si>
  <si>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</si>
  <si>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</si>
  <si>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</si>
  <si>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</si>
  <si>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</si>
  <si>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</si>
  <si>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</si>
  <si>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</si>
  <si>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</si>
  <si>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</si>
  <si>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</si>
  <si>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</si>
  <si>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</si>
  <si>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</si>
  <si>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</si>
  <si>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</si>
  <si>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</si>
  <si>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</si>
  <si>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</si>
  <si>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</si>
  <si>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</si>
  <si>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</si>
  <si>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</si>
  <si>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</si>
  <si>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</si>
  <si>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</si>
  <si>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</si>
  <si>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</si>
  <si>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</si>
  <si>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</si>
  <si>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</si>
  <si>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</si>
  <si>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</si>
  <si>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</si>
  <si>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</si>
  <si>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</si>
  <si>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</si>
  <si>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</si>
  <si>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</si>
  <si>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</si>
  <si>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</si>
  <si>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</si>
  <si>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</si>
  <si>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</si>
  <si>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</si>
  <si>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</si>
  <si>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</si>
  <si>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</si>
  <si>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</si>
  <si>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</si>
  <si>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</si>
  <si>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</si>
  <si>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</si>
  <si>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</si>
  <si>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</si>
  <si>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</si>
  <si>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</si>
  <si>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</si>
  <si>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</si>
  <si>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</si>
  <si>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</si>
  <si>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</si>
  <si>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</si>
  <si>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</si>
  <si>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</si>
  <si>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</si>
  <si>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</si>
  <si>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</si>
  <si>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</si>
  <si>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</si>
  <si>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</si>
  <si>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</si>
  <si>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</si>
  <si>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</si>
  <si>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</si>
  <si>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</si>
  <si>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</si>
  <si>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</si>
  <si>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</si>
  <si>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</si>
  <si>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</si>
  <si>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</si>
  <si>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</si>
  <si>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</si>
  <si>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</si>
  <si>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</si>
  <si>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</si>
  <si>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</si>
  <si>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</si>
  <si>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</si>
  <si>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</si>
  <si>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</si>
  <si>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</si>
  <si>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</si>
  <si>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</si>
  <si>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</si>
  <si>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</si>
  <si>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</si>
  <si>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</si>
  <si>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</si>
  <si>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</si>
  <si>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</si>
  <si>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</si>
  <si>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</si>
  <si>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</si>
  <si>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</si>
  <si>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</si>
  <si>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</si>
  <si>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</si>
  <si>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</si>
  <si>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</si>
  <si>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</si>
  <si>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</si>
  <si>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</si>
  <si>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</si>
  <si>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</si>
  <si>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</si>
  <si>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</si>
  <si>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</si>
  <si>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</si>
  <si>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</si>
  <si>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</si>
  <si>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</si>
  <si>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</si>
  <si>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</si>
  <si>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</si>
  <si>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</si>
  <si>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</si>
  <si>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</si>
  <si>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</si>
  <si>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</si>
  <si>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</si>
  <si>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</si>
  <si>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</si>
  <si>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</si>
  <si>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</si>
  <si>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</si>
  <si>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</si>
  <si>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</si>
  <si>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</si>
  <si>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</si>
  <si>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</si>
  <si>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</si>
  <si>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</si>
  <si>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</si>
  <si>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</si>
  <si>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</si>
  <si>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</si>
  <si>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</si>
  <si>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</si>
  <si>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</si>
  <si>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</si>
  <si>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</si>
  <si>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</si>
  <si>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</si>
  <si>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</si>
  <si>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</si>
  <si>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</si>
  <si>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</si>
  <si>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</si>
  <si>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</si>
  <si>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</si>
  <si>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</si>
  <si>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</si>
  <si>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</si>
  <si>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</si>
  <si>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</si>
  <si>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</si>
  <si>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</si>
  <si>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</si>
  <si>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</si>
  <si>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</si>
  <si>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</si>
  <si>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</si>
  <si>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</si>
  <si>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</si>
  <si>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</si>
  <si>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</si>
  <si>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</si>
  <si>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</si>
  <si>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</si>
  <si>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</si>
  <si>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</si>
  <si>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</si>
  <si>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</si>
  <si>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</si>
  <si>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</si>
  <si>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</si>
  <si>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</si>
  <si>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</si>
  <si>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</si>
  <si>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</si>
  <si>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</si>
  <si>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</si>
  <si>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</si>
  <si>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</si>
  <si>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</si>
  <si>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</si>
  <si>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</si>
  <si>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</si>
  <si>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</si>
  <si>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</si>
  <si>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</si>
  <si>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</si>
  <si>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</si>
  <si>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</si>
  <si>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</si>
  <si>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</si>
  <si>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</si>
  <si>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</si>
  <si>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</si>
  <si>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</si>
  <si>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</si>
  <si>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</si>
  <si>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</si>
  <si>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</si>
  <si>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</si>
  <si>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</si>
  <si>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</si>
  <si>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</si>
  <si>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</si>
  <si>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</si>
  <si>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</si>
  <si>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</si>
  <si>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</si>
  <si>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</si>
  <si>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</si>
  <si>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</si>
  <si>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</si>
  <si>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</si>
  <si>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</si>
  <si>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</si>
  <si>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</si>
  <si>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</si>
  <si>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</si>
  <si>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</si>
  <si>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</si>
  <si>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</si>
  <si>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</si>
  <si>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</si>
  <si>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</si>
  <si>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</si>
  <si>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</si>
  <si>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</si>
  <si>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</si>
  <si>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</si>
  <si>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</si>
  <si>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</si>
  <si>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</si>
  <si>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</si>
  <si>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</si>
  <si>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</si>
  <si>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</si>
  <si>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</si>
  <si>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</si>
  <si>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</si>
  <si>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</si>
  <si>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</si>
  <si>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</si>
  <si>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</si>
  <si>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</si>
  <si>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</si>
  <si>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</si>
  <si>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</si>
  <si>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</si>
  <si>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</si>
  <si>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</si>
  <si>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</si>
  <si>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</si>
  <si>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</si>
  <si>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</si>
  <si>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</si>
  <si>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</si>
  <si>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</si>
  <si>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</si>
  <si>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</si>
  <si>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</si>
  <si>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</si>
  <si>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</si>
  <si>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</si>
  <si>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</si>
  <si>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</si>
  <si>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</si>
  <si>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</si>
  <si>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</si>
  <si>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</si>
  <si>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</si>
  <si>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</si>
  <si>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</si>
  <si>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</si>
  <si>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</si>
  <si>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</si>
  <si>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</si>
  <si>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</si>
  <si>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</si>
  <si>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</si>
  <si>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</si>
  <si>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</si>
  <si>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</si>
  <si>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</si>
  <si>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</si>
  <si>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</si>
  <si>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</si>
  <si>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</si>
  <si>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</si>
  <si>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</si>
  <si>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</si>
  <si>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</si>
  <si>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</si>
  <si>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</si>
  <si>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</si>
  <si>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</si>
  <si>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</si>
  <si>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</si>
  <si>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</si>
  <si>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</si>
  <si>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</si>
  <si>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</si>
  <si>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</si>
  <si>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</si>
  <si>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</si>
  <si>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</si>
  <si>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</si>
  <si>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</si>
  <si>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</si>
  <si>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</si>
  <si>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</si>
  <si>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</si>
  <si>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</si>
  <si>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</si>
  <si>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</si>
  <si>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</si>
  <si>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</si>
  <si>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</si>
  <si>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</si>
  <si>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</si>
  <si>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</si>
  <si>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</si>
  <si>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</si>
  <si>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</si>
  <si>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</si>
  <si>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</si>
  <si>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</si>
  <si>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</si>
  <si>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</si>
  <si>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</si>
  <si>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</si>
  <si>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</si>
  <si>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</si>
  <si>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</si>
  <si>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</si>
  <si>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</si>
  <si>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</si>
  <si>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</si>
  <si>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</si>
  <si>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</si>
  <si>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</si>
  <si>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</si>
  <si>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</si>
  <si>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</si>
  <si>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</si>
  <si>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</si>
  <si>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</si>
  <si>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</si>
  <si>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</si>
  <si>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</si>
  <si>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</si>
  <si>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</si>
  <si>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</si>
  <si>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</si>
  <si>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</si>
  <si>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</si>
  <si>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</si>
  <si>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</si>
  <si>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</si>
  <si>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</si>
  <si>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</si>
  <si>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</si>
  <si>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</si>
  <si>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</si>
  <si>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</si>
  <si>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</si>
  <si>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</si>
  <si>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</si>
  <si>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</si>
  <si>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</si>
  <si>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</si>
  <si>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</si>
  <si>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</si>
  <si>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</si>
  <si>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</si>
  <si>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</si>
  <si>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</si>
  <si>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</si>
  <si>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</si>
  <si>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</si>
  <si>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</si>
  <si>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</si>
  <si>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</si>
  <si>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</si>
  <si>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</si>
  <si>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</si>
  <si>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</si>
  <si>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</si>
  <si>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</si>
  <si>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</si>
  <si>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</si>
  <si>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</si>
  <si>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</si>
  <si>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</si>
  <si>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</si>
  <si>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</si>
  <si>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</si>
  <si>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</si>
  <si>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</si>
  <si>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</si>
  <si>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</si>
  <si>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</si>
  <si>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</si>
  <si>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</si>
  <si>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</si>
  <si>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</si>
  <si>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</si>
  <si>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</si>
  <si>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</si>
  <si>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</si>
  <si>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</si>
  <si>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</si>
  <si>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</si>
  <si>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</si>
  <si>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</si>
  <si>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</si>
  <si>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</si>
  <si>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</si>
  <si>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</si>
  <si>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</si>
  <si>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</si>
  <si>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</si>
  <si>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</si>
  <si>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</si>
  <si>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</si>
  <si>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</si>
  <si>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</si>
  <si>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</si>
  <si>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</si>
  <si>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</si>
  <si>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</si>
  <si>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</si>
  <si>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</si>
  <si>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</si>
  <si>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</si>
  <si>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</si>
  <si>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</si>
  <si>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</si>
  <si>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</si>
  <si>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</si>
  <si>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</si>
  <si>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</si>
  <si>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</si>
  <si>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</si>
  <si>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</si>
  <si>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</si>
  <si>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</si>
  <si>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</si>
  <si>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</si>
  <si>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</si>
  <si>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</si>
  <si>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</si>
  <si>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</si>
  <si>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</si>
  <si>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</si>
  <si>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</si>
  <si>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</si>
  <si>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</si>
  <si>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</si>
  <si>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</si>
  <si>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</si>
  <si>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</si>
  <si>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</si>
  <si>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</si>
  <si>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</si>
  <si>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</si>
  <si>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</si>
  <si>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</si>
  <si>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</si>
  <si>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</si>
  <si>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</si>
  <si>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</si>
  <si>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</si>
  <si>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</si>
  <si>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</si>
  <si>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</si>
  <si>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</si>
  <si>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</si>
  <si>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</si>
  <si>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</si>
  <si>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</si>
  <si>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</si>
  <si>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</si>
  <si>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</si>
  <si>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</si>
  <si>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</si>
  <si>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</si>
  <si>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</si>
  <si>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</si>
  <si>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</si>
  <si>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</si>
  <si>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</si>
  <si>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</si>
  <si>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</si>
  <si>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</si>
  <si>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</si>
  <si>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</si>
  <si>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</si>
  <si>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</si>
  <si>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</si>
  <si>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</si>
  <si>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</si>
  <si>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</si>
  <si>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</si>
  <si>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</si>
  <si>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</si>
  <si>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</si>
  <si>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</si>
  <si>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</si>
  <si>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</si>
  <si>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</si>
  <si>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</si>
  <si>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</si>
  <si>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</si>
  <si>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</si>
  <si>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</si>
  <si>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</si>
  <si>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</si>
  <si>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</si>
  <si>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</si>
  <si>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</si>
  <si>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</si>
  <si>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</si>
  <si>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</si>
  <si>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</si>
  <si>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</si>
  <si>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</si>
  <si>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</si>
  <si>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</si>
  <si>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</si>
  <si>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</si>
  <si>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</si>
  <si>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</si>
  <si>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</si>
  <si>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</si>
  <si>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</si>
  <si>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</si>
  <si>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</si>
  <si>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</si>
  <si>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</si>
  <si>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</si>
  <si>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</si>
  <si>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</si>
  <si>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</si>
  <si>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</si>
  <si>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</si>
  <si>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</si>
  <si>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</si>
  <si>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</si>
  <si>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</si>
  <si>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</si>
  <si>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</si>
  <si>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</si>
  <si>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</si>
  <si>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</si>
  <si>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</si>
  <si>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</si>
  <si>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</si>
  <si>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</si>
  <si>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</si>
  <si>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</si>
  <si>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</si>
  <si>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</si>
  <si>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</si>
  <si>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</si>
  <si>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</si>
  <si>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</si>
  <si>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</si>
  <si>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</si>
  <si>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</si>
  <si>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</si>
  <si>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</si>
  <si>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</si>
  <si>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</si>
  <si>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</si>
  <si>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</si>
  <si>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</si>
  <si>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</si>
  <si>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</si>
  <si>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</si>
  <si>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</si>
  <si>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</si>
  <si>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</si>
  <si>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</si>
  <si>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</si>
  <si>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</si>
  <si>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</si>
  <si>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</si>
  <si>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</si>
  <si>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</si>
  <si>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</si>
  <si>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</si>
  <si>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</si>
  <si>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</si>
  <si>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</si>
  <si>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</si>
  <si>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</si>
  <si>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</si>
  <si>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</si>
  <si>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</si>
  <si>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</si>
  <si>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</si>
  <si>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</si>
  <si>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</si>
  <si>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</si>
  <si>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</si>
  <si>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</si>
  <si>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</si>
  <si>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</si>
  <si>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</si>
  <si>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</si>
  <si>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</si>
  <si>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</si>
  <si>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</si>
  <si>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</si>
  <si>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</si>
  <si>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</si>
  <si>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</si>
  <si>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</si>
  <si>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</si>
  <si>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</si>
  <si>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</si>
  <si>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</si>
  <si>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</si>
  <si>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</si>
  <si>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</si>
  <si>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</si>
  <si>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</si>
  <si>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</si>
  <si>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</si>
  <si>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</si>
  <si>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</si>
  <si>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</si>
  <si>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</si>
  <si>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</si>
  <si>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</si>
  <si>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</si>
  <si>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</si>
  <si>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</si>
  <si>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</si>
  <si>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</si>
  <si>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</si>
  <si>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</si>
  <si>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</si>
  <si>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</si>
  <si>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</si>
  <si>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</si>
  <si>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</si>
  <si>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</si>
  <si>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</si>
  <si>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</si>
  <si>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</si>
  <si>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</si>
  <si>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</si>
  <si>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</si>
  <si>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</si>
  <si>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</si>
  <si>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</si>
  <si>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</si>
  <si>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</si>
  <si>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</si>
  <si>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</si>
  <si>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</si>
  <si>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</si>
  <si>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</si>
  <si>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</si>
  <si>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</si>
  <si>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</si>
  <si>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</si>
  <si>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</si>
  <si>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</si>
  <si>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</si>
  <si>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</si>
  <si>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</si>
  <si>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</si>
  <si>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</si>
  <si>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</si>
  <si>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</si>
  <si>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</si>
  <si>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</si>
  <si>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</si>
  <si>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</si>
  <si>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</si>
  <si>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</si>
  <si>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</si>
  <si>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</si>
  <si>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</si>
  <si>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</si>
  <si>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</si>
  <si>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</si>
  <si>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</si>
  <si>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</si>
  <si>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</si>
  <si>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</si>
  <si>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</si>
  <si>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</si>
  <si>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</si>
  <si>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</si>
  <si>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</si>
  <si>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</si>
  <si>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</si>
  <si>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</si>
  <si>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</si>
  <si>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</si>
  <si>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</si>
  <si>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</si>
  <si>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</si>
  <si>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</si>
  <si>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</si>
  <si>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</si>
  <si>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</si>
  <si>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</si>
  <si>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</si>
  <si>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</si>
  <si>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</si>
  <si>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</si>
  <si>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</si>
  <si>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</si>
  <si>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</si>
  <si>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</si>
  <si>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</si>
  <si>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</si>
  <si>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</si>
  <si>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</si>
  <si>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</si>
  <si>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</si>
  <si>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</si>
  <si>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</si>
  <si>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</si>
  <si>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</si>
  <si>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</si>
  <si>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</si>
  <si>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</si>
  <si>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</si>
  <si>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</si>
  <si>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</si>
  <si>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</si>
  <si>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</si>
  <si>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</si>
  <si>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</si>
  <si>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</si>
  <si>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</si>
  <si>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</si>
  <si>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</si>
  <si>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</si>
  <si>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</si>
  <si>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</si>
  <si>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</si>
  <si>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</si>
  <si>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</si>
  <si>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</si>
  <si>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</si>
  <si>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</si>
  <si>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</si>
  <si>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</si>
  <si>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</si>
  <si>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</si>
  <si>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</si>
  <si>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</si>
  <si>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</si>
  <si>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</si>
  <si>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</si>
  <si>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</si>
  <si>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</si>
  <si>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</si>
  <si>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</si>
  <si>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</si>
  <si>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</si>
  <si>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</si>
  <si>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</si>
  <si>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</si>
  <si>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</si>
  <si>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</si>
  <si>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</si>
  <si>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</si>
  <si>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</si>
  <si>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</si>
  <si>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</si>
  <si>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</si>
  <si>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</si>
  <si>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</si>
  <si>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</si>
  <si>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</si>
  <si>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</si>
  <si>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</si>
  <si>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</si>
  <si>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</si>
  <si>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</si>
  <si>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</si>
  <si>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</si>
  <si>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</si>
  <si>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</si>
  <si>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</si>
  <si>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</si>
  <si>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</si>
  <si>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</si>
  <si>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</si>
  <si>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</si>
  <si>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</si>
  <si>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</si>
  <si>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</si>
  <si>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</si>
  <si>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</si>
  <si>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</si>
  <si>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</si>
  <si>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</si>
  <si>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</si>
  <si>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</si>
  <si>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</si>
  <si>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</si>
  <si>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</si>
  <si>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</si>
  <si>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</si>
  <si>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</si>
  <si>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</si>
  <si>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</si>
  <si>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</si>
  <si>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</si>
  <si>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</si>
  <si>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</si>
  <si>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</si>
  <si>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</si>
  <si>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</si>
  <si>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</si>
  <si>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</si>
  <si>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</si>
  <si>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</si>
  <si>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</si>
  <si>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</si>
  <si>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</si>
  <si>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</si>
  <si>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</si>
  <si>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</si>
  <si>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</si>
  <si>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</si>
  <si>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</si>
  <si>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</si>
  <si>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</si>
  <si>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</si>
  <si>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</si>
  <si>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</si>
  <si>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</si>
  <si>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</si>
  <si>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</si>
  <si>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</si>
  <si>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</si>
  <si>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</si>
  <si>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</si>
  <si>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</si>
  <si>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</si>
  <si>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</si>
  <si>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</si>
  <si>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</si>
  <si>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</si>
  <si>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</si>
  <si>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</si>
  <si>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</si>
  <si>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</si>
  <si>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</si>
  <si>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</si>
  <si>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</si>
  <si>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</si>
  <si>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</si>
  <si>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</si>
  <si>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</si>
  <si>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</si>
  <si>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</si>
  <si>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</si>
  <si>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</si>
  <si>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</si>
  <si>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</si>
  <si>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</si>
  <si>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</si>
  <si>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</si>
  <si>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</si>
  <si>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</si>
  <si>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</si>
  <si>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</si>
  <si>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</si>
  <si>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</si>
  <si>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</si>
  <si>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</si>
  <si>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</si>
  <si>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</si>
  <si>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</si>
  <si>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</si>
  <si>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</si>
  <si>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</si>
  <si>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</si>
  <si>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</si>
  <si>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</si>
  <si>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</si>
  <si>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</si>
  <si>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</si>
  <si>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</si>
  <si>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</si>
  <si>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</si>
  <si>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</si>
  <si>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</si>
  <si>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</si>
  <si>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</si>
  <si>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</si>
  <si>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</si>
  <si>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</si>
  <si>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</si>
  <si>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</si>
  <si>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</si>
  <si>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</si>
  <si>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</si>
  <si>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</si>
  <si>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</si>
  <si>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</si>
  <si>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</si>
  <si>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</si>
  <si>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</si>
  <si>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</si>
  <si>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</si>
  <si>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</si>
  <si>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</si>
  <si>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</si>
  <si>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</si>
  <si>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</si>
  <si>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</si>
  <si>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</si>
  <si>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</si>
  <si>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</si>
  <si>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</si>
  <si>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</si>
  <si>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</si>
  <si>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</si>
  <si>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</si>
  <si>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</si>
  <si>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</si>
  <si>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</si>
  <si>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</si>
  <si>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</si>
  <si>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</si>
  <si>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</si>
  <si>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</si>
  <si>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</si>
  <si>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</si>
  <si>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</si>
  <si>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</si>
  <si>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</si>
  <si>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</si>
  <si>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</si>
  <si>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</si>
  <si>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</si>
  <si>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</si>
  <si>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</si>
  <si>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</si>
  <si>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</si>
  <si>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</si>
  <si>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</si>
  <si>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</si>
  <si>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</si>
  <si>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</si>
  <si>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</si>
  <si>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</si>
  <si>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</si>
  <si>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</si>
  <si>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</si>
  <si>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</si>
  <si>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</si>
  <si>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</si>
  <si>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</si>
  <si>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</si>
  <si>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</si>
  <si>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</si>
  <si>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</si>
  <si>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</si>
  <si>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</si>
  <si>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</si>
  <si>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</si>
  <si>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</si>
  <si>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</si>
  <si>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</si>
  <si>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</si>
  <si>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</si>
  <si>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</si>
  <si>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</si>
  <si>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</si>
  <si>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</si>
  <si>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</si>
  <si>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</si>
  <si>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</si>
  <si>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</si>
  <si>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</si>
  <si>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</si>
  <si>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</si>
  <si>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</si>
  <si>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</si>
  <si>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</si>
  <si>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</si>
  <si>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</si>
  <si>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</si>
  <si>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</si>
  <si>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</si>
  <si>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</si>
  <si>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</si>
  <si>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</si>
  <si>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</si>
  <si>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</si>
  <si>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</si>
  <si>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</si>
  <si>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</si>
  <si>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</si>
  <si>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</si>
  <si>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</si>
  <si>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</si>
  <si>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</si>
  <si>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</si>
  <si>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</si>
  <si>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</si>
  <si>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</si>
  <si>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</si>
  <si>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</si>
  <si>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</si>
  <si>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</si>
  <si>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</si>
  <si>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</si>
  <si>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</si>
  <si>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</si>
  <si>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</si>
  <si>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</si>
  <si>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</si>
  <si>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</si>
  <si>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</si>
  <si>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</si>
  <si>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</si>
  <si>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</si>
  <si>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</si>
  <si>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</si>
  <si>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</si>
  <si>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</si>
  <si>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</si>
  <si>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</si>
  <si>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</si>
  <si>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</si>
  <si>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</si>
  <si>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</si>
  <si>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</si>
  <si>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</si>
  <si>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</si>
  <si>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</si>
  <si>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</si>
  <si>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</si>
  <si>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</si>
  <si>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</si>
  <si>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</si>
  <si>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</si>
  <si>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</si>
  <si>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</si>
  <si>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</si>
  <si>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</si>
  <si>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</si>
  <si>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</si>
  <si>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</si>
  <si>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</si>
  <si>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</si>
  <si>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</si>
  <si>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</si>
  <si>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</si>
  <si>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</si>
  <si>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</si>
  <si>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</si>
  <si>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</si>
  <si>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</si>
  <si>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</si>
  <si>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</si>
  <si>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</si>
  <si>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</si>
  <si>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</si>
  <si>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</si>
  <si>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</si>
  <si>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</si>
  <si>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</si>
  <si>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</si>
  <si>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</si>
  <si>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</si>
  <si>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</si>
  <si>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</si>
  <si>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</si>
  <si>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</si>
  <si>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</si>
  <si>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</si>
  <si>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</si>
  <si>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</si>
  <si>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</si>
  <si>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</si>
  <si>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</si>
  <si>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</si>
  <si>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</si>
  <si>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</si>
  <si>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</si>
  <si>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</si>
  <si>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</si>
  <si>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</si>
  <si>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</si>
  <si>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</si>
  <si>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</si>
  <si>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</si>
  <si>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</si>
  <si>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</si>
  <si>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</si>
  <si>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</si>
  <si>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</si>
  <si>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</si>
  <si>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</si>
  <si>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</si>
  <si>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</si>
  <si>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</si>
  <si>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</si>
  <si>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</si>
  <si>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</si>
  <si>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</si>
  <si>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</si>
  <si>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</si>
  <si>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</si>
  <si>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</si>
  <si>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</si>
  <si>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</si>
  <si>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</si>
  <si>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</si>
  <si>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</si>
  <si>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</si>
  <si>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</si>
  <si>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</si>
  <si>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</si>
  <si>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</si>
  <si>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</si>
  <si>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</si>
  <si>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</si>
  <si>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</si>
  <si>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</si>
  <si>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</si>
  <si>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</si>
  <si>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</si>
  <si>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</si>
  <si>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</si>
  <si>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</si>
  <si>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</si>
  <si>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</si>
  <si>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</si>
  <si>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</si>
  <si>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</si>
  <si>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</si>
  <si>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</si>
  <si>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</si>
  <si>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</si>
  <si>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</si>
  <si>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</si>
  <si>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</si>
  <si>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</si>
  <si>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</si>
  <si>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</si>
  <si>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</si>
  <si>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</si>
  <si>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</si>
  <si>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</si>
  <si>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</si>
  <si>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</si>
  <si>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</si>
  <si>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</si>
  <si>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</si>
  <si>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</si>
  <si>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</si>
  <si>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</si>
  <si>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</si>
  <si>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</si>
  <si>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</si>
  <si>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</si>
  <si>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</si>
  <si>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</si>
  <si>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</si>
  <si>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</si>
  <si>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</si>
  <si>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</si>
  <si>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</si>
  <si>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</si>
  <si>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</si>
  <si>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</si>
  <si>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</si>
  <si>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</si>
  <si>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</si>
  <si>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</si>
  <si>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</si>
  <si>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</si>
  <si>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</si>
  <si>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</si>
  <si>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</si>
  <si>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</si>
  <si>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</si>
  <si>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</si>
  <si>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</si>
  <si>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</si>
  <si>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</si>
  <si>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</si>
  <si>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</si>
  <si>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</si>
  <si>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</si>
  <si>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</si>
  <si>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</si>
  <si>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</si>
  <si>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</si>
  <si>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</si>
  <si>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</si>
  <si>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</si>
  <si>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</si>
  <si>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</si>
  <si>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</si>
  <si>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</si>
  <si>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</si>
  <si>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</si>
  <si>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</si>
  <si>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</si>
  <si>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</si>
  <si>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</si>
  <si>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</si>
  <si>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</si>
  <si>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</si>
  <si>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</si>
  <si>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</si>
  <si>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</si>
  <si>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</si>
  <si>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</si>
  <si>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</si>
  <si>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</si>
  <si>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</si>
  <si>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</si>
  <si>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</si>
  <si>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</si>
  <si>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</si>
  <si>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</si>
  <si>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</si>
  <si>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</si>
  <si>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</si>
  <si>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</si>
  <si>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</si>
  <si>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</si>
  <si>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</si>
  <si>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</si>
  <si>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</si>
  <si>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</si>
  <si>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</si>
  <si>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</si>
  <si>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</si>
  <si>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</si>
  <si>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</si>
  <si>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</si>
  <si>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</si>
  <si>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</si>
  <si>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</si>
  <si>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</si>
  <si>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</si>
  <si>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</si>
  <si>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</si>
  <si>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</si>
  <si>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</si>
  <si>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</si>
  <si>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</si>
  <si>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</si>
  <si>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</si>
  <si>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</si>
  <si>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</si>
  <si>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</si>
  <si>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</si>
  <si>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</si>
  <si>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</si>
  <si>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</si>
  <si>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</si>
  <si>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</si>
  <si>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</si>
  <si>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</si>
  <si>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</si>
  <si>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</si>
  <si>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</si>
  <si>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</si>
  <si>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</si>
  <si>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</si>
  <si>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</si>
  <si>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</si>
  <si>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</si>
  <si>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</si>
  <si>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</si>
  <si>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</si>
  <si>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</si>
  <si>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</si>
  <si>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</si>
  <si>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</si>
  <si>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</si>
  <si>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</si>
  <si>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</si>
  <si>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</si>
  <si>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</si>
  <si>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</si>
  <si>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</si>
  <si>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</si>
  <si>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</si>
  <si>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</si>
  <si>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</si>
  <si>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</si>
  <si>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</si>
  <si>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</si>
  <si>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</si>
  <si>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</si>
  <si>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</si>
  <si>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</si>
  <si>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</si>
  <si>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</si>
  <si>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</si>
  <si>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</si>
  <si>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</si>
  <si>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</si>
  <si>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</si>
  <si>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</si>
  <si>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</si>
  <si>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</si>
  <si>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</si>
  <si>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</si>
  <si>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</si>
  <si>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</si>
  <si>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</si>
  <si>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</si>
  <si>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</si>
  <si>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</si>
  <si>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</si>
  <si>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</si>
  <si>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</si>
  <si>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</si>
  <si>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</si>
  <si>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</si>
  <si>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</si>
  <si>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</si>
  <si>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</si>
  <si>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</si>
  <si>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</si>
  <si>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</si>
  <si>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</si>
  <si>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</si>
  <si>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</si>
  <si>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</si>
  <si>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</si>
  <si>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</si>
  <si>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</si>
  <si>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</si>
  <si>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</si>
  <si>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</si>
  <si>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</si>
  <si>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</si>
  <si>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</si>
  <si>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</si>
  <si>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</si>
  <si>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</si>
  <si>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</si>
  <si>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</si>
  <si>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</si>
  <si>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</si>
  <si>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</si>
  <si>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</si>
  <si>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</si>
  <si>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</si>
  <si>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</si>
  <si>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</si>
  <si>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</si>
  <si>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</si>
  <si>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</si>
  <si>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</si>
  <si>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</si>
  <si>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</si>
  <si>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</si>
  <si>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</si>
  <si>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</si>
  <si>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</si>
  <si>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</si>
  <si>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</si>
  <si>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</si>
  <si>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</si>
  <si>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</si>
  <si>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</si>
  <si>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</si>
  <si>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</si>
  <si>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</si>
  <si>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</si>
  <si>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</si>
  <si>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</si>
  <si>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</si>
  <si>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</si>
  <si>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</si>
  <si>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</si>
  <si>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</si>
  <si>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</si>
  <si>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</si>
  <si>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</si>
  <si>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</si>
  <si>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</si>
  <si>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</si>
  <si>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</si>
  <si>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</si>
  <si>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</si>
  <si>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</si>
  <si>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</si>
  <si>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</si>
  <si>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</si>
  <si>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</si>
  <si>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</si>
  <si>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</si>
  <si>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</si>
  <si>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</si>
  <si>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</si>
  <si>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</si>
  <si>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</si>
  <si>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</si>
  <si>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</si>
  <si>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</si>
  <si>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</si>
  <si>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</si>
  <si>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</si>
  <si>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</si>
  <si>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</si>
  <si>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</si>
  <si>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</si>
  <si>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</si>
  <si>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</si>
  <si>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</si>
  <si>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</si>
  <si>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</si>
  <si>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</si>
  <si>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</si>
  <si>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</si>
  <si>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</si>
  <si>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</si>
  <si>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</si>
  <si>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</si>
  <si>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</si>
  <si>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</si>
  <si>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</si>
  <si>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</si>
  <si>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</si>
  <si>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</si>
  <si>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</si>
  <si>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</si>
  <si>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</si>
  <si>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</si>
  <si>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</si>
  <si>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</si>
  <si>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</si>
  <si>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</si>
  <si>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</si>
  <si>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</si>
  <si>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</si>
  <si>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</si>
  <si>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</si>
  <si>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</si>
  <si>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</si>
  <si>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</si>
  <si>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</si>
  <si>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</si>
  <si>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</si>
  <si>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</si>
  <si>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</si>
  <si>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</si>
  <si>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</si>
  <si>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</si>
  <si>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</si>
  <si>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</si>
  <si>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</si>
  <si>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</si>
  <si>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</si>
  <si>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</si>
  <si>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</si>
  <si>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</si>
  <si>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</si>
  <si>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</si>
  <si>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</si>
  <si>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</si>
  <si>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</si>
  <si>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</si>
  <si>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</si>
  <si>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</si>
  <si>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</si>
  <si>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</si>
  <si>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</si>
  <si>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</si>
  <si>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</si>
  <si>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</si>
  <si>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</si>
  <si>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</si>
  <si>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</si>
  <si>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</si>
  <si>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</si>
  <si>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</si>
  <si>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</si>
  <si>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</si>
  <si>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</si>
  <si>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</si>
  <si>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</si>
  <si>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</si>
  <si>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</si>
  <si>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</si>
  <si>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</si>
  <si>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</si>
  <si>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</si>
  <si>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</si>
  <si>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</si>
  <si>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</si>
  <si>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</si>
  <si>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</si>
  <si>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</si>
  <si>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</si>
  <si>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</si>
  <si>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</si>
  <si>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</si>
  <si>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</si>
  <si>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</si>
  <si>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</si>
  <si>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</si>
  <si>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</si>
  <si>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</si>
  <si>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</si>
  <si>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</si>
  <si>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</si>
  <si>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</si>
  <si>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</si>
  <si>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</si>
  <si>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</si>
  <si>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</si>
  <si>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</si>
  <si>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</si>
  <si>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</si>
  <si>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</si>
  <si>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</si>
  <si>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</si>
  <si>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</si>
  <si>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</si>
  <si>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</si>
  <si>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</si>
  <si>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</si>
  <si>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</si>
  <si>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</si>
  <si>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</si>
  <si>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</si>
  <si>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</si>
  <si>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</si>
  <si>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</si>
  <si>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</si>
  <si>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</si>
  <si>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</si>
  <si>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</si>
  <si>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</si>
  <si>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</si>
  <si>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</si>
  <si>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</si>
  <si>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</si>
  <si>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</si>
  <si>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</si>
  <si>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</si>
  <si>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</si>
  <si>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</si>
  <si>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</si>
  <si>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</si>
  <si>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</si>
  <si>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</si>
  <si>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</si>
  <si>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</si>
  <si>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</si>
  <si>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</si>
  <si>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</si>
  <si>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</si>
  <si>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</si>
  <si>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</si>
  <si>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</si>
  <si>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</si>
  <si>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</si>
  <si>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</si>
  <si>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</si>
  <si>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</si>
  <si>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</si>
  <si>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</si>
  <si>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</si>
  <si>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</si>
  <si>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</si>
  <si>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</si>
  <si>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</si>
  <si>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</si>
  <si>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</si>
  <si>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</si>
  <si>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</si>
  <si>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</si>
  <si>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</si>
  <si>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</si>
  <si>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</si>
  <si>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</si>
  <si>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</si>
  <si>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</si>
  <si>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</si>
  <si>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</si>
  <si>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</si>
  <si>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</si>
  <si>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</si>
  <si>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</si>
  <si>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</si>
  <si>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</si>
  <si>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</si>
  <si>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</si>
  <si>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</si>
  <si>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</si>
  <si>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</si>
  <si>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</si>
  <si>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</si>
  <si>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</si>
  <si>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</si>
  <si>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</si>
  <si>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</si>
  <si>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</si>
  <si>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</si>
  <si>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</si>
  <si>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</si>
  <si>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</si>
  <si>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</si>
  <si>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</si>
  <si>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</si>
  <si>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</si>
  <si>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</si>
  <si>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</si>
  <si>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</si>
  <si>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</si>
  <si>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</si>
  <si>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</si>
  <si>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</si>
  <si>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</si>
  <si>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</si>
  <si>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</si>
  <si>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</si>
  <si>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</si>
  <si>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</si>
  <si>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</si>
  <si>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</si>
  <si>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</si>
  <si>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</si>
  <si>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</si>
  <si>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</si>
  <si>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</si>
  <si>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</si>
  <si>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</si>
  <si>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</si>
  <si>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</si>
  <si>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</si>
  <si>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</si>
  <si>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</si>
  <si>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</si>
  <si>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</si>
  <si>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</si>
  <si>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</si>
  <si>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</si>
  <si>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</si>
  <si>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</si>
  <si>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</si>
  <si>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</si>
  <si>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</si>
  <si>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</si>
  <si>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</si>
  <si>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</si>
  <si>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</si>
  <si>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</si>
  <si>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</si>
  <si>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</si>
  <si>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</si>
  <si>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</si>
  <si>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</si>
  <si>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</si>
  <si>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</si>
  <si>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</si>
  <si>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</si>
  <si>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</si>
  <si>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</si>
  <si>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</si>
  <si>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</si>
  <si>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</si>
  <si>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</si>
  <si>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</si>
  <si>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</si>
  <si>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</si>
  <si>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</si>
  <si>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</si>
  <si>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</si>
  <si>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</si>
  <si>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</si>
  <si>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</si>
  <si>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</si>
  <si>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</si>
  <si>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</si>
  <si>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</si>
  <si>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</si>
  <si>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</si>
  <si>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</si>
  <si>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</si>
  <si>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</si>
  <si>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</si>
  <si>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</si>
  <si>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</si>
  <si>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</si>
  <si>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</si>
  <si>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</si>
  <si>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</si>
  <si>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</si>
  <si>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</si>
  <si>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</si>
  <si>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</si>
  <si>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</si>
  <si>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</si>
  <si>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</si>
  <si>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</si>
  <si>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</si>
  <si>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</si>
  <si>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</si>
  <si>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</si>
  <si>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</si>
  <si>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</si>
  <si>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</si>
  <si>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</si>
  <si>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</si>
  <si>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</si>
  <si>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</si>
  <si>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</si>
  <si>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</si>
  <si>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</si>
  <si>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</si>
  <si>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</si>
  <si>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</si>
  <si>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</si>
  <si>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</si>
  <si>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</si>
  <si>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</si>
  <si>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</si>
  <si>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</si>
  <si>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</si>
  <si>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</si>
  <si>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</si>
  <si>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</si>
  <si>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</si>
  <si>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</si>
  <si>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</si>
  <si>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</si>
  <si>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</si>
  <si>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</si>
  <si>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</si>
  <si>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</si>
  <si>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</si>
  <si>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</si>
  <si>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</si>
  <si>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</si>
  <si>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</si>
  <si>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</si>
  <si>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</si>
  <si>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</si>
  <si>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</si>
  <si>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</si>
  <si>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</si>
  <si>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</si>
  <si>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</si>
  <si>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</si>
  <si>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</si>
  <si>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</si>
  <si>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</si>
  <si>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</si>
  <si>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</si>
  <si>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</si>
  <si>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</si>
  <si>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</si>
  <si>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</si>
  <si>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</si>
  <si>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</si>
  <si>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</si>
  <si>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</si>
  <si>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</si>
  <si>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</si>
  <si>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</si>
  <si>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</si>
  <si>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</si>
  <si>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</si>
  <si>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</si>
  <si>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</si>
  <si>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</si>
  <si>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</si>
  <si>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</si>
  <si>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</si>
  <si>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</si>
  <si>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</si>
  <si>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</si>
  <si>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</si>
  <si>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</si>
  <si>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</si>
  <si>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</si>
  <si>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</si>
  <si>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</si>
  <si>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</si>
  <si>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</si>
  <si>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</si>
  <si>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</si>
  <si>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</si>
  <si>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</si>
  <si>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</si>
  <si>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</si>
  <si>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</si>
  <si>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</si>
  <si>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</si>
  <si>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</si>
  <si>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</si>
  <si>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</si>
  <si>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</si>
  <si>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</si>
  <si>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</si>
  <si>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</si>
  <si>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</si>
  <si>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</si>
  <si>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</si>
  <si>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</si>
  <si>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</si>
  <si>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</si>
  <si>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</si>
  <si>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</si>
  <si>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</si>
  <si>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</si>
  <si>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</si>
  <si>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</si>
  <si>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</si>
  <si>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</si>
  <si>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</si>
  <si>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</si>
  <si>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</si>
  <si>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</si>
  <si>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</si>
  <si>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</si>
  <si>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</si>
  <si>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</si>
  <si>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</si>
  <si>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</si>
  <si>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</si>
  <si>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</si>
  <si>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</si>
  <si>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</si>
  <si>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</si>
  <si>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</si>
  <si>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</si>
  <si>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</si>
  <si>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</si>
  <si>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</si>
  <si>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</si>
  <si>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</si>
  <si>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</si>
  <si>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</si>
  <si>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</si>
  <si>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</si>
  <si>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</si>
  <si>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</si>
  <si>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</si>
  <si>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</si>
  <si>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</si>
  <si>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</si>
  <si>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</si>
  <si>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</si>
  <si>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</si>
  <si>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</si>
  <si>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</si>
  <si>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</si>
  <si>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</si>
  <si>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</si>
  <si>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</si>
  <si>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</si>
  <si>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</si>
  <si>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</si>
  <si>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</si>
  <si>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</si>
  <si>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</si>
  <si>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</si>
  <si>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</si>
  <si>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</si>
  <si>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</si>
  <si>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</si>
  <si>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</si>
  <si>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</si>
  <si>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</si>
  <si>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</si>
  <si>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</si>
  <si>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</si>
  <si>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</si>
  <si>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</si>
  <si>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</si>
  <si>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</si>
  <si>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</si>
  <si>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</si>
  <si>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</si>
  <si>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</si>
  <si>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</si>
  <si>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</si>
  <si>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</si>
  <si>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</si>
  <si>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</si>
  <si>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</si>
  <si>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</si>
  <si>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</si>
  <si>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</si>
  <si>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</si>
  <si>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</si>
  <si>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</si>
  <si>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</si>
  <si>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</si>
  <si>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</si>
  <si>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</si>
  <si>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</si>
  <si>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</si>
  <si>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</si>
  <si>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</si>
  <si>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</si>
  <si>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</si>
  <si>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</si>
  <si>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</si>
  <si>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</si>
  <si>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</si>
  <si>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</si>
  <si>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</si>
  <si>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</si>
  <si>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</si>
  <si>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</si>
  <si>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</si>
  <si>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</si>
  <si>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</si>
  <si>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</si>
  <si>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</si>
  <si>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</si>
  <si>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</si>
  <si>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</si>
  <si>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</si>
  <si>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</si>
  <si>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</si>
  <si>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</si>
  <si>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</si>
  <si>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</si>
  <si>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</si>
  <si>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</si>
  <si>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</si>
  <si>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</si>
  <si>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</si>
  <si>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</si>
  <si>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</si>
  <si>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</si>
  <si>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</si>
  <si>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</si>
  <si>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</si>
  <si>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</si>
  <si>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</si>
  <si>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</si>
  <si>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</si>
  <si>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</si>
  <si>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</si>
  <si>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</si>
  <si>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</si>
  <si>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</si>
  <si>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</si>
  <si>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</si>
  <si>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</si>
  <si>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</si>
  <si>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</si>
  <si>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</si>
  <si>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</si>
  <si>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</si>
  <si>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</si>
  <si>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</si>
  <si>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</si>
  <si>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</si>
  <si>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</si>
  <si>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</si>
  <si>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</si>
  <si>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</si>
  <si>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</si>
  <si>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</si>
  <si>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</si>
  <si>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</si>
  <si>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</si>
  <si>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</si>
  <si>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</si>
  <si>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</si>
  <si>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</si>
  <si>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</si>
  <si>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</si>
  <si>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</si>
  <si>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</si>
  <si>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</si>
  <si>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</si>
  <si>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</si>
  <si>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</si>
  <si>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</si>
  <si>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</si>
  <si>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</si>
  <si>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</si>
  <si>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</si>
  <si>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</si>
  <si>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</si>
  <si>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</si>
  <si>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</si>
  <si>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</si>
  <si>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</si>
  <si>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</si>
  <si>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</si>
  <si>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</si>
  <si>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</si>
  <si>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</si>
  <si>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</si>
  <si>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</si>
  <si>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</si>
  <si>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</si>
  <si>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</si>
  <si>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</si>
  <si>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</si>
  <si>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</si>
  <si>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</si>
  <si>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</si>
  <si>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</si>
  <si>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</si>
  <si>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</si>
  <si>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</si>
  <si>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</si>
  <si>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</si>
  <si>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</si>
  <si>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</si>
  <si>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</si>
  <si>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</si>
  <si>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</si>
  <si>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</si>
  <si>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</si>
  <si>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</si>
  <si>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</si>
  <si>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</si>
  <si>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</si>
  <si>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</si>
  <si>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</si>
  <si>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</si>
  <si>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</si>
  <si>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</si>
  <si>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</si>
  <si>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</si>
  <si>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</si>
  <si>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</si>
  <si>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</si>
  <si>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</si>
  <si>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</si>
  <si>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</si>
  <si>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</si>
  <si>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</si>
  <si>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</si>
  <si>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</si>
  <si>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</si>
  <si>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</si>
  <si>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</si>
  <si>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</si>
  <si>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</si>
  <si>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</si>
  <si>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</si>
  <si>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</si>
  <si>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</si>
  <si>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</si>
  <si>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</si>
  <si>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</si>
  <si>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</si>
  <si>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</si>
  <si>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</si>
  <si>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</si>
  <si>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</si>
  <si>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</si>
  <si>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</si>
  <si>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</si>
  <si>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</si>
  <si>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</si>
  <si>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</si>
  <si>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</si>
  <si>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</si>
  <si>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</si>
  <si>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</si>
  <si>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</si>
  <si>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</si>
  <si>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</si>
  <si>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</si>
  <si>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</si>
  <si>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</si>
  <si>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</si>
  <si>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</si>
  <si>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</si>
  <si>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</si>
  <si>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</si>
  <si>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</si>
  <si>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</si>
  <si>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</si>
  <si>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</si>
  <si>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</si>
  <si>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</si>
  <si>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</si>
  <si>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</si>
  <si>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</si>
  <si>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</si>
  <si>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</si>
  <si>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</si>
  <si>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</si>
  <si>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</si>
  <si>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</si>
  <si>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</si>
  <si>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</si>
  <si>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</si>
  <si>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</si>
  <si>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</si>
  <si>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</si>
  <si>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</si>
  <si>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</si>
  <si>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</si>
  <si>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</si>
  <si>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</si>
  <si>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</si>
  <si>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</si>
  <si>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</si>
  <si>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</si>
  <si>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</si>
  <si>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</si>
  <si>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</si>
  <si>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</si>
  <si>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</si>
  <si>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</si>
  <si>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</si>
  <si>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</si>
  <si>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</si>
  <si>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</si>
  <si>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</si>
  <si>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</si>
  <si>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</si>
  <si>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</si>
  <si>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</si>
  <si>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</si>
  <si>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</si>
  <si>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</si>
  <si>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</si>
  <si>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</si>
  <si>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</si>
  <si>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</si>
  <si>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</si>
  <si>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</si>
  <si>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</si>
  <si>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</si>
  <si>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</si>
  <si>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</si>
  <si>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</si>
  <si>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</si>
  <si>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</si>
  <si>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</si>
  <si>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</si>
  <si>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</si>
  <si>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</si>
  <si>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</si>
  <si>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</si>
  <si>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</si>
  <si>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</si>
  <si>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</si>
  <si>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</si>
  <si>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</si>
  <si>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</si>
  <si>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</si>
  <si>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</si>
  <si>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</si>
  <si>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</si>
  <si>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</si>
  <si>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</si>
  <si>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</si>
  <si>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</si>
  <si>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</si>
  <si>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</si>
  <si>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</si>
  <si>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</si>
  <si>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</si>
  <si>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</si>
  <si>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</si>
  <si>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</si>
  <si>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</si>
  <si>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</si>
  <si>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</si>
  <si>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</si>
  <si>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</si>
  <si>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</si>
  <si>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</si>
  <si>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</si>
  <si>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</si>
  <si>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</si>
  <si>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</si>
  <si>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</si>
  <si>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</si>
  <si>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</si>
  <si>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</si>
  <si>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</si>
  <si>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</si>
  <si>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</si>
  <si>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</si>
  <si>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</si>
  <si>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</si>
  <si>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</si>
  <si>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</si>
  <si>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</si>
  <si>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</si>
  <si>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</si>
  <si>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</si>
  <si>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</si>
  <si>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</si>
  <si>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</si>
  <si>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</si>
  <si>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</si>
  <si>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</si>
  <si>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</si>
  <si>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</si>
  <si>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</si>
  <si>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</si>
  <si>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</si>
  <si>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</si>
  <si>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</si>
  <si>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</si>
  <si>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</si>
  <si>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</si>
  <si>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</si>
  <si>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</si>
  <si>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</si>
  <si>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</si>
  <si>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</si>
  <si>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</si>
  <si>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</si>
  <si>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</si>
  <si>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</si>
  <si>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</si>
  <si>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</si>
  <si>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</si>
  <si>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</si>
  <si>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</si>
  <si>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</si>
  <si>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</si>
  <si>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</si>
  <si>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</si>
  <si>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</si>
  <si>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</si>
  <si>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</si>
  <si>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</si>
  <si>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</si>
  <si>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</si>
  <si>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</si>
  <si>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</si>
  <si>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</si>
  <si>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</si>
  <si>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</si>
  <si>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</si>
  <si>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</si>
  <si>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</si>
  <si>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</si>
  <si>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</si>
  <si>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</si>
  <si>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</si>
  <si>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</si>
  <si>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</si>
  <si>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</si>
  <si>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</si>
  <si>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</si>
  <si>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</si>
  <si>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</si>
  <si>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</si>
  <si>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</si>
  <si>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</si>
  <si>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</si>
  <si>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</si>
  <si>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</si>
  <si>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</si>
  <si>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</si>
  <si>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</si>
  <si>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</si>
  <si>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</si>
  <si>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</si>
  <si>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</si>
  <si>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</si>
  <si>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</si>
  <si>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</si>
  <si>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</si>
  <si>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</si>
  <si>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</si>
  <si>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</si>
  <si>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</si>
  <si>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</si>
  <si>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</si>
  <si>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</si>
  <si>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</si>
  <si>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</si>
  <si>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</si>
  <si>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</si>
  <si>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</si>
  <si>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</si>
  <si>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</si>
  <si>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</si>
  <si>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</si>
  <si>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</si>
  <si>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</si>
  <si>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</si>
  <si>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</si>
  <si>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</si>
  <si>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</si>
  <si>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</si>
  <si>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</si>
  <si>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</si>
  <si>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</si>
  <si>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</si>
  <si>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</si>
  <si>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</si>
  <si>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</si>
  <si>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</si>
  <si>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</si>
  <si>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</si>
  <si>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</si>
  <si>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</si>
  <si>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</si>
  <si>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</si>
  <si>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</si>
  <si>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</si>
  <si>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</si>
  <si>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</si>
  <si>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</si>
  <si>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</si>
  <si>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</si>
  <si>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</si>
  <si>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</si>
  <si>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</si>
  <si>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</si>
  <si>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</si>
  <si>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</si>
  <si>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</si>
  <si>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</si>
  <si>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</si>
  <si>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</si>
  <si>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</si>
  <si>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</si>
  <si>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</si>
  <si>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</si>
  <si>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</si>
  <si>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</si>
  <si>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</si>
  <si>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</si>
  <si>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</si>
  <si>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</si>
  <si>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</si>
  <si>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</si>
  <si>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</si>
  <si>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</si>
  <si>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</si>
  <si>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</si>
  <si>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</si>
  <si>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</si>
  <si>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</si>
  <si>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</si>
  <si>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</si>
  <si>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</si>
  <si>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</si>
  <si>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</si>
  <si>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</si>
  <si>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</si>
  <si>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</si>
  <si>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</si>
  <si>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</si>
  <si>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</si>
  <si>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</si>
  <si>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</si>
  <si>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</si>
  <si>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</si>
  <si>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</si>
  <si>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</si>
  <si>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</si>
  <si>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</si>
  <si>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</si>
  <si>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</si>
  <si>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</si>
  <si>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</si>
  <si>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</si>
  <si>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</si>
  <si>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</si>
  <si>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</si>
  <si>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</si>
  <si>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</si>
  <si>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</si>
  <si>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</si>
  <si>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</si>
  <si>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</si>
  <si>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</si>
  <si>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</si>
  <si>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</si>
  <si>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</si>
  <si>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</si>
  <si>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</si>
  <si>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</si>
  <si>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</si>
  <si>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</si>
  <si>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</si>
  <si>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</si>
  <si>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</si>
  <si>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</si>
  <si>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</si>
  <si>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</si>
  <si>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</si>
  <si>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</si>
  <si>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</si>
  <si>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</si>
  <si>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</si>
  <si>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</si>
  <si>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</si>
  <si>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</si>
  <si>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</si>
  <si>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</si>
  <si>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</si>
  <si>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</si>
  <si>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</si>
  <si>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</si>
  <si>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</si>
  <si>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</si>
  <si>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</si>
  <si>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</si>
  <si>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</si>
  <si>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</si>
  <si>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</si>
  <si>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</si>
  <si>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</si>
  <si>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</si>
  <si>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</si>
  <si>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</si>
  <si>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</si>
  <si>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</si>
  <si>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</si>
  <si>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</si>
  <si>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</si>
  <si>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</si>
  <si>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</si>
  <si>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</si>
  <si>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</si>
  <si>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</si>
  <si>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</si>
  <si>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</si>
  <si>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</si>
  <si>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</si>
  <si>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</si>
  <si>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</si>
  <si>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</si>
  <si>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</si>
  <si>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</si>
  <si>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</si>
  <si>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</si>
  <si>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</si>
  <si>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</si>
  <si>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</si>
  <si>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</si>
  <si>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</si>
  <si>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</si>
  <si>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</si>
  <si>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</si>
  <si>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</si>
  <si>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</si>
  <si>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</si>
  <si>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</si>
  <si>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</si>
  <si>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</si>
  <si>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</si>
  <si>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</si>
  <si>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</si>
  <si>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</si>
  <si>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</si>
  <si>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</si>
  <si>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</si>
  <si>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</si>
  <si>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</si>
  <si>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</si>
  <si>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</si>
  <si>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</si>
  <si>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</si>
  <si>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</si>
  <si>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</si>
  <si>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</si>
  <si>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</si>
  <si>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</si>
  <si>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</si>
  <si>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</si>
  <si>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</si>
  <si>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</si>
  <si>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</si>
  <si>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</si>
  <si>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</si>
  <si>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</si>
  <si>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</si>
  <si>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</si>
  <si>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</si>
  <si>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</si>
  <si>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</si>
  <si>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</si>
  <si>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</si>
  <si>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</si>
  <si>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</si>
  <si>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</si>
  <si>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</si>
  <si>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</si>
  <si>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</si>
  <si>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</si>
  <si>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</si>
  <si>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</si>
  <si>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</si>
  <si>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</si>
  <si>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</si>
  <si>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</si>
  <si>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</si>
  <si>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</si>
  <si>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</si>
  <si>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</si>
  <si>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</si>
  <si>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</si>
  <si>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</si>
  <si>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</si>
  <si>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</si>
  <si>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</si>
  <si>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</si>
  <si>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</si>
  <si>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</si>
  <si>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</si>
  <si>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</si>
  <si>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</si>
  <si>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</si>
  <si>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</si>
  <si>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</si>
  <si>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</si>
  <si>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</si>
  <si>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</si>
  <si>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</si>
  <si>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</si>
  <si>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</si>
  <si>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</si>
  <si>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</si>
  <si>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</si>
  <si>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</si>
  <si>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</si>
  <si>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</si>
  <si>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</si>
  <si>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</si>
  <si>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</si>
  <si>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</si>
  <si>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</si>
  <si>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</si>
  <si>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</si>
  <si>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</si>
  <si>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</si>
  <si>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</si>
  <si>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</si>
  <si>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</si>
  <si>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</si>
  <si>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</si>
  <si>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</si>
  <si>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</si>
  <si>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</si>
  <si>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</si>
  <si>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</si>
  <si>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</si>
  <si>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</si>
  <si>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</si>
  <si>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</si>
  <si>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</si>
  <si>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</si>
  <si>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</si>
  <si>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</si>
  <si>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</si>
  <si>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</si>
  <si>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</si>
  <si>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</si>
  <si>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</si>
  <si>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</si>
  <si>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</si>
  <si>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</si>
  <si>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</si>
  <si>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</si>
  <si>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</si>
  <si>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</si>
  <si>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</si>
  <si>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</si>
  <si>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</si>
  <si>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</si>
  <si>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</si>
  <si>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</si>
  <si>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</si>
  <si>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</si>
  <si>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</si>
  <si>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</si>
  <si>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</si>
  <si>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</si>
  <si>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</si>
  <si>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</si>
  <si>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</si>
  <si>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</si>
  <si>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</si>
  <si>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</si>
  <si>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</si>
  <si>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</si>
  <si>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</si>
  <si>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</si>
  <si>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</si>
  <si>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</si>
  <si>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</si>
  <si>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</si>
  <si>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</si>
  <si>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</si>
  <si>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</si>
  <si>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</si>
  <si>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</si>
  <si>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</si>
  <si>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</si>
  <si>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</si>
  <si>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</si>
  <si>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</si>
  <si>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</si>
  <si>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</si>
  <si>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</si>
  <si>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</si>
  <si>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</si>
  <si>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</si>
  <si>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</si>
  <si>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</si>
  <si>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</si>
  <si>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</si>
  <si>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</si>
  <si>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</si>
  <si>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</si>
  <si>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</si>
  <si>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</si>
  <si>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</si>
  <si>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</si>
  <si>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</si>
  <si>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</si>
  <si>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</si>
  <si>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</si>
  <si>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</si>
  <si>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</si>
  <si>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</si>
  <si>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</si>
  <si>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</si>
  <si>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</si>
  <si>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</si>
  <si>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</si>
  <si>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</si>
  <si>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</si>
  <si>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</si>
  <si>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</si>
  <si>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</si>
  <si>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</si>
  <si>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</si>
  <si>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</si>
  <si>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</si>
  <si>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</si>
  <si>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</si>
  <si>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</si>
  <si>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</si>
  <si>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</si>
  <si>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</si>
  <si>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</si>
  <si>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</si>
  <si>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</si>
  <si>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</si>
  <si>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</si>
  <si>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</si>
  <si>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</si>
  <si>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</si>
  <si>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</si>
  <si>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</si>
  <si>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</si>
  <si>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</si>
  <si>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</si>
  <si>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</si>
  <si>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</si>
  <si>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</si>
  <si>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</si>
  <si>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</si>
  <si>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</si>
  <si>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</si>
  <si>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</si>
  <si>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</si>
  <si>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</si>
  <si>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</si>
  <si>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</si>
  <si>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</si>
  <si>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</si>
  <si>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</si>
  <si>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</si>
  <si>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</si>
  <si>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</si>
  <si>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</si>
  <si>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</si>
  <si>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</si>
  <si>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</si>
  <si>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</si>
  <si>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</si>
  <si>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</si>
  <si>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</si>
  <si>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</si>
  <si>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</si>
  <si>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</si>
  <si>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</si>
  <si>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</si>
  <si>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</si>
  <si>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</si>
  <si>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</si>
  <si>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</si>
  <si>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</si>
  <si>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</si>
  <si>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</si>
  <si>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</si>
  <si>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</si>
  <si>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</si>
  <si>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</si>
  <si>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</si>
  <si>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</si>
  <si>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</si>
  <si>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</si>
  <si>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</si>
  <si>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</si>
  <si>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</si>
  <si>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</si>
  <si>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</si>
  <si>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</si>
  <si>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</si>
  <si>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</si>
  <si>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</si>
  <si>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</si>
  <si>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</si>
  <si>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</si>
  <si>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</si>
  <si>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</si>
  <si>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</si>
  <si>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</si>
  <si>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</si>
  <si>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</si>
  <si>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</si>
  <si>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</si>
  <si>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</si>
  <si>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</si>
  <si>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</si>
  <si>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</si>
  <si>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</si>
  <si>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</si>
  <si>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</si>
  <si>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</si>
  <si>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</si>
  <si>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</si>
  <si>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</si>
  <si>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</si>
  <si>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</si>
  <si>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</si>
  <si>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</si>
  <si>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</si>
  <si>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</si>
  <si>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</si>
  <si>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</si>
  <si>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</si>
  <si>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</si>
  <si>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</si>
  <si>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</si>
  <si>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</si>
  <si>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</si>
  <si>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</si>
  <si>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</si>
  <si>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</si>
  <si>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</si>
  <si>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</si>
  <si>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</si>
  <si>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</si>
  <si>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</si>
  <si>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</si>
  <si>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</si>
  <si>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</si>
  <si>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</si>
  <si>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</si>
  <si>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</si>
  <si>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</si>
  <si>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</si>
  <si>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</si>
  <si>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</si>
  <si>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</si>
  <si>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</si>
  <si>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</si>
  <si>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</si>
  <si>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</si>
  <si>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</si>
  <si>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</si>
  <si>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</si>
  <si>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</si>
  <si>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</si>
  <si>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</si>
  <si>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</si>
  <si>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</si>
  <si>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</si>
  <si>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</si>
  <si>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</si>
  <si>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</si>
  <si>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</si>
  <si>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</si>
  <si>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</si>
  <si>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</si>
  <si>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</si>
  <si>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</si>
  <si>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</si>
  <si>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</si>
  <si>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</si>
  <si>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</si>
  <si>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</si>
  <si>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</si>
  <si>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</si>
  <si>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</si>
  <si>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</si>
  <si>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</si>
  <si>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</si>
  <si>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</si>
  <si>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</si>
  <si>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</si>
  <si>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</si>
  <si>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</si>
  <si>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</si>
  <si>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</si>
  <si>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</si>
  <si>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</si>
  <si>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</si>
  <si>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</si>
  <si>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</si>
  <si>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</si>
  <si>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</si>
  <si>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</si>
  <si>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</si>
  <si>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</si>
  <si>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</si>
  <si>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</si>
  <si>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</si>
  <si>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</si>
  <si>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</si>
  <si>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</si>
  <si>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</si>
  <si>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</si>
  <si>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</si>
  <si>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</si>
  <si>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</si>
  <si>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</si>
  <si>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</si>
  <si>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</si>
  <si>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</si>
  <si>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</si>
  <si>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</si>
  <si>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</si>
  <si>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</si>
  <si>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</si>
  <si>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</si>
  <si>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</si>
  <si>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</si>
  <si>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</si>
  <si>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</si>
  <si>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</si>
  <si>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</si>
  <si>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</si>
  <si>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</si>
  <si>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</si>
  <si>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</si>
  <si>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</si>
  <si>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</si>
  <si>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</si>
  <si>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</si>
  <si>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</si>
  <si>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</si>
  <si>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</si>
  <si>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</si>
  <si>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</si>
  <si>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</si>
  <si>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</si>
  <si>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</si>
  <si>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</si>
  <si>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</si>
  <si>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</si>
  <si>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</si>
  <si>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</si>
  <si>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</si>
  <si>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</si>
  <si>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</si>
  <si>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</si>
  <si>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</si>
  <si>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</si>
  <si>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</si>
  <si>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</si>
  <si>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</si>
  <si>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</si>
  <si>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</si>
  <si>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</si>
  <si>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</si>
  <si>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</si>
  <si>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</si>
  <si>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</si>
  <si>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</si>
  <si>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</si>
  <si>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</si>
  <si>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</si>
  <si>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</si>
  <si>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</si>
  <si>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</si>
  <si>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</si>
  <si>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</si>
  <si>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</si>
  <si>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</si>
  <si>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</si>
  <si>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</si>
  <si>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</si>
  <si>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</si>
  <si>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</si>
  <si>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</si>
  <si>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</si>
  <si>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</si>
  <si>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</si>
  <si>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</si>
  <si>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</si>
  <si>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</si>
  <si>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</si>
  <si>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</si>
  <si>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</si>
  <si>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</si>
  <si>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</si>
  <si>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</si>
  <si>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</si>
  <si>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</si>
  <si>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</si>
  <si>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</si>
  <si>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</si>
  <si>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</si>
  <si>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</si>
  <si>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</si>
  <si>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</si>
  <si>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</si>
  <si>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</si>
  <si>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</si>
  <si>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</si>
  <si>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</si>
  <si>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</si>
  <si>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</si>
  <si>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</si>
  <si>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</si>
  <si>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</si>
  <si>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</si>
  <si>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</si>
  <si>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</si>
  <si>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</si>
  <si>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</si>
  <si>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</si>
  <si>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</si>
  <si>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</si>
  <si>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</si>
  <si>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</si>
  <si>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</si>
  <si>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</si>
  <si>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</si>
  <si>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</si>
  <si>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</si>
  <si>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</si>
  <si>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</si>
  <si>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</si>
  <si>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</si>
  <si>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</si>
  <si>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</si>
  <si>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</si>
  <si>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</si>
  <si>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</si>
  <si>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</si>
  <si>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</si>
  <si>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</si>
  <si>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</si>
  <si>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</si>
  <si>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</si>
  <si>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</si>
  <si>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</si>
  <si>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</si>
  <si>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</si>
  <si>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</si>
  <si>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</si>
  <si>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</si>
  <si>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</si>
  <si>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</si>
  <si>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</si>
  <si>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</si>
  <si>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</si>
  <si>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</si>
  <si>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</si>
  <si>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</si>
  <si>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</si>
  <si>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</si>
  <si>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</si>
  <si>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</si>
  <si>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</si>
  <si>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</si>
  <si>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</si>
  <si>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</si>
  <si>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</si>
  <si>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</si>
  <si>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</si>
  <si>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</si>
  <si>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</si>
  <si>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</si>
  <si>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</si>
  <si>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</si>
  <si>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</si>
  <si>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</si>
  <si>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</si>
  <si>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</si>
  <si>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</si>
  <si>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</si>
  <si>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</si>
  <si>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</si>
  <si>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</si>
  <si>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</si>
  <si>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</si>
  <si>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</si>
  <si>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</si>
  <si>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</si>
  <si>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</si>
  <si>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</si>
  <si>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</si>
  <si>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</si>
  <si>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</si>
  <si>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</si>
  <si>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</si>
  <si>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</si>
  <si>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</si>
  <si>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</si>
  <si>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</si>
  <si>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</si>
  <si>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</si>
  <si>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</si>
  <si>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</si>
  <si>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</si>
  <si>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</si>
  <si>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</si>
  <si>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</si>
  <si>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</si>
  <si>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</si>
  <si>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</si>
  <si>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</si>
  <si>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</si>
  <si>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</si>
  <si>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</si>
  <si>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</si>
  <si>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</si>
  <si>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</si>
  <si>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</si>
  <si>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</si>
  <si>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</si>
  <si>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</si>
  <si>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</si>
  <si>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</si>
  <si>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</si>
  <si>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</si>
  <si>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</si>
  <si>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</si>
  <si>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</si>
  <si>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</si>
  <si>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</si>
  <si>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</si>
  <si>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</si>
  <si>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</si>
  <si>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</si>
  <si>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</si>
  <si>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</si>
  <si>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</si>
  <si>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</si>
  <si>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</si>
  <si>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</si>
  <si>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</si>
  <si>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</si>
  <si>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</si>
  <si>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</si>
  <si>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</si>
  <si>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</si>
  <si>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</si>
  <si>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</si>
  <si>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</si>
  <si>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</si>
  <si>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</si>
  <si>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</si>
  <si>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</si>
  <si>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</si>
  <si>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</si>
  <si>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</si>
  <si>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</si>
  <si>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</si>
  <si>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</si>
  <si>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</si>
  <si>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</si>
  <si>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</si>
  <si>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</si>
  <si>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</si>
  <si>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</si>
  <si>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</si>
  <si>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</si>
  <si>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</si>
  <si>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</si>
  <si>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</si>
  <si>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</si>
  <si>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</si>
  <si>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</si>
  <si>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</si>
  <si>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</si>
  <si>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</si>
  <si>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</si>
  <si>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</si>
  <si>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</si>
  <si>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</si>
  <si>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</si>
  <si>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</si>
  <si>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</si>
  <si>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</si>
  <si>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</si>
  <si>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</si>
  <si>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</si>
  <si>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</si>
  <si>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</si>
  <si>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</si>
  <si>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</si>
  <si>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</si>
  <si>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</si>
  <si>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</si>
  <si>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</si>
  <si>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</si>
  <si>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</si>
  <si>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</si>
  <si>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</si>
  <si>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</si>
  <si>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</si>
  <si>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</si>
  <si>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</si>
  <si>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</si>
  <si>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</si>
  <si>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</si>
  <si>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</si>
  <si>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</si>
  <si>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</si>
  <si>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</si>
  <si>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</si>
  <si>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</si>
  <si>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</si>
  <si>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</si>
  <si>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</si>
  <si>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</si>
  <si>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</si>
  <si>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</si>
  <si>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</si>
  <si>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</si>
  <si>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</si>
  <si>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</si>
  <si>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</si>
  <si>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</si>
  <si>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</si>
  <si>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</si>
  <si>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</si>
  <si>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</si>
  <si>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</si>
  <si>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</si>
  <si>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</si>
  <si>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</si>
  <si>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</si>
  <si>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</si>
  <si>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</si>
  <si>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</si>
  <si>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</si>
  <si>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</si>
  <si>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</si>
  <si>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</si>
  <si>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</si>
  <si>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</si>
  <si>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</si>
  <si>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</si>
  <si>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</si>
  <si>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</si>
  <si>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</si>
  <si>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</si>
  <si>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</si>
  <si>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</si>
  <si>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</si>
  <si>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</si>
  <si>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</si>
  <si>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</si>
  <si>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</si>
  <si>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</si>
  <si>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</si>
  <si>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</si>
  <si>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</si>
  <si>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</si>
  <si>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</si>
  <si>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</si>
  <si>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</si>
  <si>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</si>
  <si>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</si>
  <si>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</si>
  <si>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</si>
  <si>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</si>
  <si>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</si>
  <si>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</si>
  <si>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</si>
  <si>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</si>
  <si>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</si>
  <si>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</si>
  <si>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</si>
  <si>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</si>
  <si>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</si>
  <si>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</si>
  <si>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</si>
  <si>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</si>
  <si>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</si>
  <si>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</si>
  <si>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</si>
  <si>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</si>
  <si>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</si>
  <si>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</si>
  <si>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</si>
  <si>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</si>
  <si>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</si>
  <si>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</si>
  <si>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</si>
  <si>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</si>
  <si>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</si>
  <si>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</si>
  <si>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</si>
  <si>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</si>
  <si>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</si>
  <si>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</si>
  <si>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</si>
  <si>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</si>
  <si>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</si>
  <si>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</si>
  <si>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</si>
  <si>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</si>
  <si>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</si>
  <si>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</si>
  <si>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</si>
  <si>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</si>
  <si>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</si>
  <si>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</si>
  <si>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</si>
  <si>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</si>
  <si>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</si>
  <si>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</si>
  <si>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</si>
  <si>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</si>
  <si>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</si>
  <si>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</si>
  <si>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</si>
  <si>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</si>
  <si>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</si>
  <si>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</si>
  <si>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</si>
  <si>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</si>
  <si>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</si>
  <si>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</si>
  <si>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</si>
  <si>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</si>
  <si>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</si>
  <si>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</si>
  <si>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</si>
  <si>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</si>
  <si>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</si>
  <si>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</si>
  <si>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</si>
  <si>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</si>
  <si>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</si>
  <si>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</si>
  <si>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</si>
  <si>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</si>
  <si>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</si>
  <si>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</si>
  <si>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</si>
  <si>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</si>
  <si>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</si>
  <si>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</si>
  <si>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</si>
  <si>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</si>
  <si>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</si>
  <si>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</si>
  <si>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</si>
  <si>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</si>
  <si>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</si>
  <si>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</si>
  <si>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</si>
  <si>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</si>
  <si>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</si>
  <si>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</si>
  <si>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</si>
  <si>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</si>
  <si>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</si>
  <si>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</si>
  <si>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</si>
  <si>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</si>
  <si>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</si>
  <si>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</si>
  <si>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</si>
  <si>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</si>
  <si>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</si>
  <si>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</si>
  <si>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</si>
  <si>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</si>
  <si>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</si>
  <si>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</si>
  <si>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</si>
  <si>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</si>
  <si>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</si>
  <si>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</si>
  <si>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</si>
  <si>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</si>
  <si>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</si>
  <si>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</si>
  <si>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</si>
  <si>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</si>
  <si>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</si>
  <si>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</si>
  <si>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</si>
  <si>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</si>
  <si>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</si>
  <si>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</si>
  <si>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</si>
  <si>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</si>
  <si>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</si>
  <si>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</si>
  <si>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</si>
  <si>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</si>
  <si>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</si>
  <si>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</si>
  <si>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</si>
  <si>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</si>
  <si>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</si>
  <si>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</si>
  <si>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</si>
  <si>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</si>
  <si>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</si>
  <si>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</si>
  <si>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</si>
  <si>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</si>
  <si>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</si>
  <si>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</si>
  <si>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</si>
  <si>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</si>
  <si>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</si>
  <si>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</si>
  <si>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</si>
  <si>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</si>
  <si>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</si>
  <si>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</si>
  <si>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</si>
  <si>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</si>
  <si>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</si>
  <si>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</si>
  <si>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</si>
  <si>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</si>
  <si>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</si>
  <si>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</si>
  <si>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</si>
  <si>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</si>
  <si>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</si>
  <si>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</si>
  <si>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</si>
  <si>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</si>
  <si>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</si>
  <si>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</si>
  <si>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</si>
  <si>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</si>
  <si>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</si>
  <si>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</si>
  <si>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</si>
  <si>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</si>
  <si>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</si>
  <si>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</si>
  <si>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</si>
  <si>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</si>
  <si>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</si>
  <si>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</si>
  <si>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</si>
  <si>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</si>
  <si>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</si>
  <si>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</si>
  <si>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</si>
  <si>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</si>
  <si>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</si>
  <si>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</si>
  <si>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</si>
  <si>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</si>
  <si>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</si>
  <si>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</si>
  <si>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</si>
  <si>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</si>
  <si>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</si>
  <si>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</si>
  <si>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</si>
  <si>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</si>
  <si>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</si>
  <si>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</si>
  <si>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</si>
  <si>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</si>
  <si>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</si>
  <si>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</si>
  <si>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</si>
  <si>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</si>
  <si>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</si>
  <si>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</si>
  <si>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</si>
  <si>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</si>
  <si>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</si>
  <si>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</si>
  <si>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</si>
  <si>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</si>
  <si>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</si>
  <si>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</si>
  <si>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</si>
  <si>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</si>
  <si>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</si>
  <si>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</si>
  <si>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</si>
  <si>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</si>
  <si>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</si>
  <si>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</si>
  <si>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</si>
  <si>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</si>
  <si>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</si>
  <si>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</si>
  <si>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</si>
  <si>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</si>
  <si>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</si>
  <si>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</si>
  <si>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</si>
  <si>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</si>
  <si>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</si>
  <si>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</si>
  <si>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</si>
  <si>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</si>
  <si>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</si>
  <si>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</si>
  <si>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</si>
  <si>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</si>
  <si>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</si>
  <si>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</si>
  <si>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</si>
  <si>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</si>
  <si>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</si>
  <si>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</si>
  <si>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</si>
  <si>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</si>
  <si>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</si>
  <si>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</si>
  <si>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</si>
  <si>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</si>
  <si>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</si>
  <si>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</si>
  <si>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</si>
  <si>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</si>
  <si>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</si>
  <si>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</si>
  <si>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</si>
  <si>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</si>
  <si>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</si>
  <si>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</si>
  <si>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</si>
  <si>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</si>
  <si>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</si>
  <si>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</si>
  <si>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</si>
  <si>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</si>
  <si>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</si>
  <si>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</si>
  <si>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</si>
  <si>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</si>
  <si>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</si>
  <si>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</si>
  <si>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</si>
  <si>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</si>
  <si>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</si>
  <si>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</si>
  <si>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</si>
  <si>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</si>
  <si>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</si>
  <si>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</si>
  <si>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</si>
  <si>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</si>
  <si>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</si>
  <si>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</si>
  <si>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</si>
  <si>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</si>
  <si>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</si>
  <si>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</si>
  <si>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</si>
  <si>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</si>
  <si>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</si>
  <si>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</si>
  <si>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</si>
  <si>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</si>
  <si>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</si>
  <si>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</si>
  <si>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</si>
  <si>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</si>
  <si>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</si>
  <si>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</si>
  <si>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</si>
  <si>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</si>
  <si>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</si>
  <si>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</si>
  <si>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</si>
  <si>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</si>
  <si>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</si>
  <si>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</si>
  <si>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</si>
  <si>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</si>
  <si>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</si>
  <si>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</si>
  <si>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</si>
  <si>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</si>
  <si>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</si>
  <si>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</si>
  <si>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</si>
  <si>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</si>
  <si>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</si>
  <si>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</si>
  <si>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</si>
  <si>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</si>
  <si>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</si>
  <si>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</si>
  <si>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</si>
  <si>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</si>
  <si>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</si>
  <si>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</si>
  <si>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</si>
  <si>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</si>
  <si>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</si>
  <si>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</si>
  <si>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</si>
  <si>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</si>
  <si>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</si>
  <si>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</si>
  <si>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</si>
  <si>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</si>
  <si>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</si>
  <si>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</si>
  <si>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</si>
  <si>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</si>
  <si>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</si>
  <si>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</si>
  <si>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</si>
  <si>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</si>
  <si>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</si>
  <si>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</si>
  <si>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</si>
  <si>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</si>
  <si>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</si>
  <si>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</si>
  <si>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</si>
  <si>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</si>
  <si>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</si>
  <si>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</si>
  <si>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</si>
  <si>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</si>
  <si>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</si>
  <si>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</si>
  <si>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</si>
  <si>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</si>
  <si>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</si>
  <si>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</si>
  <si>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</si>
  <si>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</si>
  <si>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</si>
  <si>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</si>
  <si>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</si>
  <si>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</si>
  <si>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</si>
  <si>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</si>
  <si>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</si>
  <si>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</si>
  <si>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</si>
  <si>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</si>
  <si>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</si>
  <si>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</si>
  <si>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</si>
  <si>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</si>
  <si>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</si>
  <si>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</si>
  <si>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</si>
  <si>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</si>
  <si>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</si>
  <si>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</si>
  <si>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</si>
  <si>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</si>
  <si>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</si>
  <si>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</si>
  <si>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</si>
  <si>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</si>
  <si>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</si>
  <si>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</si>
  <si>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</si>
  <si>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</si>
  <si>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</si>
  <si>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</si>
  <si>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</si>
  <si>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</si>
  <si>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</si>
  <si>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</si>
  <si>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</si>
  <si>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</si>
  <si>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</si>
  <si>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</si>
  <si>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</si>
  <si>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</si>
  <si>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</si>
  <si>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</si>
  <si>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</si>
  <si>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</si>
  <si>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</si>
  <si>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</si>
  <si>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</si>
  <si>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</si>
  <si>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</si>
  <si>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</si>
  <si>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</si>
  <si>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</si>
  <si>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</si>
  <si>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</si>
  <si>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</si>
  <si>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</si>
  <si>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</si>
  <si>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</si>
  <si>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</si>
  <si>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</si>
  <si>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</si>
  <si>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</si>
  <si>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</si>
  <si>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</si>
  <si>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</si>
  <si>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</si>
  <si>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</si>
  <si>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</si>
  <si>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</si>
  <si>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</si>
  <si>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</si>
  <si>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</si>
  <si>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</si>
  <si>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</si>
  <si>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</si>
  <si>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</si>
  <si>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</si>
  <si>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</si>
  <si>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</si>
  <si>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</si>
  <si>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</si>
  <si>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</si>
  <si>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</si>
  <si>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</si>
  <si>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</si>
  <si>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</si>
  <si>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</si>
  <si>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</si>
  <si>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</si>
  <si>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</si>
  <si>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</si>
  <si>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</si>
  <si>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</si>
  <si>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</si>
  <si>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</si>
  <si>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</si>
  <si>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</si>
  <si>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</si>
  <si>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</si>
  <si>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</si>
  <si>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</si>
  <si>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</si>
  <si>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</si>
  <si>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</si>
  <si>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</si>
  <si>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</si>
  <si>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</si>
  <si>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</si>
  <si>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</si>
  <si>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</si>
  <si>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</si>
  <si>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</si>
  <si>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</si>
  <si>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</si>
  <si>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</si>
  <si>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</si>
  <si>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</si>
  <si>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</si>
  <si>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</si>
  <si>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</si>
  <si>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</si>
  <si>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</si>
  <si>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</si>
  <si>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</si>
  <si>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</si>
  <si>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</si>
  <si>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</si>
  <si>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</si>
  <si>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</si>
  <si>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</si>
  <si>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</si>
  <si>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</si>
  <si>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</si>
  <si>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</si>
  <si>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</si>
  <si>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</si>
  <si>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</si>
  <si>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</si>
  <si>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</si>
  <si>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</si>
  <si>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</si>
  <si>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</si>
  <si>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</si>
  <si>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</si>
  <si>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</si>
  <si>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</si>
  <si>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</si>
  <si>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</si>
  <si>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</si>
  <si>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</si>
  <si>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</si>
  <si>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</si>
  <si>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</si>
  <si>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</si>
  <si>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</si>
  <si>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</si>
  <si>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</si>
  <si>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</si>
  <si>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</si>
  <si>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</si>
  <si>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</si>
  <si>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</si>
  <si>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</si>
  <si>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</si>
  <si>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</si>
  <si>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</si>
  <si>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</si>
  <si>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</si>
  <si>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</si>
  <si>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</si>
  <si>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</si>
  <si>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</si>
  <si>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</si>
  <si>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</si>
  <si>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</si>
  <si>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</si>
  <si>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</si>
  <si>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</si>
  <si>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</si>
  <si>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</si>
  <si>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</si>
  <si>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</si>
  <si>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</si>
  <si>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</si>
  <si>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</si>
  <si>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</si>
  <si>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</si>
  <si>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</si>
  <si>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</si>
  <si>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</si>
  <si>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</si>
  <si>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</si>
  <si>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</si>
  <si>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</si>
  <si>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</si>
  <si>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</si>
  <si>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</si>
  <si>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</si>
  <si>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</si>
  <si>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</si>
  <si>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</si>
  <si>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</si>
  <si>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</si>
  <si>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</si>
  <si>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</si>
  <si>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</si>
  <si>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</si>
  <si>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</si>
  <si>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</si>
  <si>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</si>
  <si>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</si>
  <si>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</si>
  <si>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</si>
  <si>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</si>
  <si>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</si>
  <si>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</si>
  <si>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</si>
  <si>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</si>
  <si>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</si>
  <si>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</si>
  <si>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</si>
  <si>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</si>
  <si>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</si>
  <si>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</si>
  <si>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</si>
  <si>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</si>
  <si>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</si>
  <si>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</si>
  <si>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</si>
  <si>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</si>
  <si>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</si>
  <si>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</si>
  <si>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</si>
  <si>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</si>
  <si>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</si>
  <si>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</si>
  <si>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</si>
  <si>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</si>
  <si>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</si>
  <si>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</si>
  <si>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</si>
  <si>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</si>
  <si>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</si>
  <si>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</si>
  <si>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</si>
  <si>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</si>
  <si>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</si>
  <si>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</si>
  <si>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</si>
  <si>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</si>
  <si>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</si>
  <si>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</si>
  <si>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</si>
  <si>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</si>
  <si>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</si>
  <si>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</si>
  <si>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</si>
  <si>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</si>
  <si>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</si>
  <si>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</si>
  <si>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</si>
  <si>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</si>
  <si>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</si>
  <si>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</si>
  <si>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</si>
  <si>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</si>
  <si>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</si>
  <si>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</si>
  <si>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</si>
  <si>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</si>
  <si>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</si>
  <si>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</si>
  <si>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</si>
  <si>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</si>
  <si>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</si>
  <si>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</si>
  <si>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</si>
  <si>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</si>
  <si>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</si>
  <si>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</si>
  <si>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</si>
  <si>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</si>
  <si>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</si>
  <si>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</si>
  <si>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</si>
  <si>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</si>
  <si>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</si>
  <si>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</si>
  <si>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</si>
  <si>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</si>
  <si>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</si>
  <si>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</si>
  <si>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</si>
  <si>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</si>
  <si>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</si>
  <si>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</si>
  <si>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</si>
  <si>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</si>
  <si>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</si>
  <si>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</si>
  <si>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</si>
  <si>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</si>
  <si>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</si>
  <si>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</si>
  <si>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</si>
  <si>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</si>
  <si>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</si>
  <si>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</si>
  <si>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</si>
  <si>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</si>
  <si>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</si>
  <si>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</si>
  <si>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</si>
  <si>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</si>
  <si>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</si>
  <si>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</si>
  <si>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</si>
  <si>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</si>
  <si>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</si>
  <si>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</si>
  <si>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</si>
  <si>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</si>
  <si>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</si>
  <si>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</si>
  <si>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</si>
  <si>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</si>
  <si>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</si>
  <si>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</si>
  <si>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</si>
  <si>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</si>
  <si>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</si>
  <si>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</si>
  <si>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</si>
  <si>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</si>
  <si>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</si>
  <si>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</si>
  <si>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</si>
  <si>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</si>
  <si>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</si>
  <si>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</si>
  <si>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</si>
  <si>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</si>
  <si>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</si>
  <si>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</si>
  <si>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</si>
  <si>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</si>
  <si>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</si>
  <si>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</si>
  <si>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</si>
  <si>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</si>
  <si>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</si>
  <si>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</si>
  <si>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</si>
  <si>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</si>
  <si>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</si>
  <si>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</si>
  <si>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</si>
  <si>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</si>
  <si>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</si>
  <si>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</si>
  <si>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</si>
  <si>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</si>
  <si>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</si>
  <si>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</si>
  <si>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</si>
  <si>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</si>
  <si>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</si>
  <si>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</si>
  <si>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</si>
  <si>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</si>
  <si>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</si>
  <si>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</si>
  <si>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</si>
  <si>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</si>
  <si>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</si>
  <si>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</si>
  <si>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</si>
  <si>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</si>
  <si>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</si>
  <si>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</si>
  <si>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</si>
  <si>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</si>
  <si>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</si>
  <si>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</si>
  <si>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</si>
  <si>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</si>
  <si>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</si>
  <si>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</si>
  <si>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</si>
  <si>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</si>
  <si>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</si>
  <si>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</si>
  <si>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</si>
  <si>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</si>
  <si>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</si>
  <si>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</si>
  <si>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</si>
  <si>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</si>
  <si>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</si>
  <si>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</si>
  <si>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</si>
  <si>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</si>
  <si>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</si>
  <si>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</si>
  <si>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</si>
  <si>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</si>
  <si>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</si>
  <si>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</si>
  <si>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</si>
  <si>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</si>
  <si>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</si>
  <si>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</si>
  <si>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</si>
  <si>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</si>
  <si>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</si>
  <si>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</si>
  <si>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</si>
  <si>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</si>
  <si>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</si>
  <si>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</si>
  <si>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</si>
  <si>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</si>
  <si>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</si>
  <si>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</si>
  <si>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</si>
  <si>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</si>
  <si>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</si>
  <si>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</si>
  <si>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</si>
  <si>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</si>
  <si>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</si>
  <si>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</si>
  <si>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</si>
  <si>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</si>
  <si>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</si>
  <si>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</si>
  <si>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</si>
  <si>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</si>
  <si>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</si>
  <si>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</si>
  <si>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</si>
  <si>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</si>
  <si>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</si>
  <si>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</si>
  <si>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</si>
  <si>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</si>
  <si>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</si>
  <si>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</si>
  <si>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</si>
  <si>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</si>
  <si>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</si>
  <si>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</si>
  <si>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</si>
  <si>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</si>
  <si>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</si>
  <si>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</si>
  <si>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</si>
  <si>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</si>
  <si>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</si>
  <si>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</si>
  <si>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</si>
  <si>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</si>
  <si>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</si>
  <si>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</si>
  <si>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</si>
  <si>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</si>
  <si>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</si>
  <si>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</si>
  <si>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</si>
  <si>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</si>
  <si>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</si>
  <si>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</si>
  <si>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</si>
  <si>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</si>
  <si>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</si>
  <si>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</si>
  <si>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</si>
  <si>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</si>
  <si>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</si>
  <si>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</si>
  <si>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</si>
  <si>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</si>
  <si>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</si>
  <si>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</si>
  <si>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</si>
  <si>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</si>
  <si>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</si>
  <si>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</si>
  <si>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</si>
  <si>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</si>
  <si>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</si>
  <si>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</si>
  <si>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</si>
  <si>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</si>
  <si>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</si>
  <si>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</si>
  <si>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</si>
  <si>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</si>
  <si>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</si>
  <si>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</si>
  <si>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</si>
  <si>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</si>
  <si>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</si>
  <si>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</si>
  <si>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</si>
  <si>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</si>
  <si>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</si>
  <si>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</si>
  <si>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</si>
  <si>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</si>
  <si>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</si>
  <si>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</si>
  <si>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</si>
  <si>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</si>
  <si>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</si>
  <si>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</si>
  <si>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</si>
  <si>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</si>
  <si>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</si>
  <si>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</si>
  <si>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</si>
  <si>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</si>
  <si>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</si>
  <si>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</si>
  <si>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</si>
  <si>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</si>
  <si>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</si>
  <si>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</si>
  <si>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</si>
  <si>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</si>
  <si>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</si>
  <si>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</si>
  <si>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</si>
  <si>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</si>
  <si>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</si>
  <si>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</si>
  <si>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</si>
  <si>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</si>
  <si>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</si>
  <si>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</si>
  <si>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</si>
  <si>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</si>
  <si>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</si>
  <si>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</si>
  <si>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</si>
  <si>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</si>
  <si>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</si>
  <si>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</si>
  <si>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</si>
  <si>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</si>
  <si>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</si>
  <si>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</si>
  <si>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</si>
  <si>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</si>
  <si>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</si>
  <si>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</si>
  <si>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</si>
  <si>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</si>
  <si>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</si>
  <si>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</si>
  <si>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</si>
  <si>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</si>
  <si>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</si>
  <si>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</si>
  <si>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</si>
  <si>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</si>
  <si>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</si>
  <si>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</si>
  <si>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</si>
  <si>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</si>
  <si>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</si>
  <si>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</si>
  <si>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</si>
  <si>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</si>
  <si>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</si>
  <si>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</si>
  <si>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</si>
  <si>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</si>
  <si>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</si>
  <si>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</si>
  <si>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</si>
  <si>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</si>
  <si>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</si>
  <si>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</si>
  <si>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</si>
  <si>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</si>
  <si>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</si>
  <si>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</si>
  <si>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</si>
  <si>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</si>
  <si>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</si>
  <si>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</si>
  <si>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</si>
  <si>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</si>
  <si>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</si>
  <si>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</si>
  <si>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</si>
  <si>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</si>
  <si>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</si>
  <si>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</si>
  <si>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</si>
  <si>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</si>
  <si>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</si>
  <si>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</si>
  <si>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</si>
  <si>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</si>
  <si>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</si>
  <si>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</si>
  <si>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</si>
  <si>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</si>
  <si>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</si>
  <si>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</si>
  <si>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</si>
  <si>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</si>
  <si>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</si>
  <si>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</si>
  <si>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</si>
  <si>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</si>
  <si>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</si>
  <si>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</si>
  <si>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</si>
  <si>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</si>
  <si>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</si>
  <si>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</si>
  <si>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</si>
  <si>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</si>
  <si>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</si>
  <si>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</si>
  <si>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</si>
  <si>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</si>
  <si>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</si>
  <si>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</si>
  <si>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</si>
  <si>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</si>
  <si>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</si>
  <si>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</si>
  <si>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</si>
  <si>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</si>
  <si>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</si>
  <si>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</si>
  <si>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</si>
  <si>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</si>
  <si>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</si>
  <si>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</si>
  <si>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</si>
  <si>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</si>
  <si>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</si>
  <si>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</si>
  <si>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</si>
  <si>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</si>
  <si>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</si>
  <si>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</si>
  <si>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</si>
  <si>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</si>
  <si>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</si>
  <si>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</si>
  <si>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</si>
  <si>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</si>
  <si>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</si>
  <si>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</si>
  <si>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</si>
  <si>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</si>
  <si>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</si>
  <si>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</si>
  <si>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</si>
  <si>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</si>
  <si>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</si>
  <si>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</si>
  <si>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</si>
  <si>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</si>
  <si>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</si>
  <si>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</si>
  <si>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</si>
  <si>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</si>
  <si>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</si>
  <si>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</si>
  <si>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</si>
  <si>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</si>
  <si>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</si>
  <si>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</si>
  <si>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</si>
  <si>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</si>
  <si>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</si>
  <si>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</si>
  <si>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</si>
  <si>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</si>
  <si>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</si>
  <si>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</si>
  <si>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</si>
  <si>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</si>
  <si>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</si>
  <si>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</si>
  <si>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</si>
  <si>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</si>
  <si>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</si>
  <si>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</si>
  <si>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</si>
  <si>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</si>
  <si>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</si>
  <si>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</si>
  <si>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</si>
  <si>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</si>
  <si>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</si>
  <si>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</si>
  <si>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</si>
  <si>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</si>
  <si>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</si>
  <si>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</si>
  <si>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</si>
  <si>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</si>
  <si>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</si>
  <si>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</si>
  <si>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</si>
  <si>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</si>
  <si>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</si>
  <si>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</si>
  <si>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</si>
  <si>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</si>
  <si>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</si>
  <si>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</si>
  <si>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</si>
  <si>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</si>
  <si>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</si>
  <si>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</si>
  <si>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</si>
  <si>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</si>
  <si>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</si>
  <si>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</si>
  <si>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</si>
  <si>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</si>
  <si>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</si>
  <si>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</si>
  <si>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</si>
  <si>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</si>
  <si>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</si>
  <si>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</si>
  <si>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</si>
  <si>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</si>
  <si>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</si>
  <si>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</si>
  <si>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</si>
  <si>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</si>
  <si>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</si>
  <si>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</si>
  <si>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</si>
  <si>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</si>
  <si>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</si>
  <si>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</si>
  <si>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</si>
  <si>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</si>
  <si>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</si>
  <si>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</si>
  <si>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</si>
  <si>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</si>
  <si>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</si>
  <si>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</si>
  <si>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</si>
  <si>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</si>
  <si>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</si>
  <si>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</si>
  <si>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</si>
  <si>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</si>
  <si>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</si>
  <si>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</si>
  <si>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</si>
  <si>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</si>
  <si>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</si>
  <si>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</si>
  <si>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</si>
  <si>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</si>
  <si>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</si>
  <si>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</si>
  <si>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</si>
  <si>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</si>
  <si>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</si>
  <si>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</si>
  <si>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</si>
  <si>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</si>
  <si>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</si>
  <si>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</si>
  <si>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</si>
  <si>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</si>
  <si>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</si>
  <si>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</si>
  <si>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</si>
  <si>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</si>
  <si>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</si>
  <si>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</si>
  <si>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</si>
  <si>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</si>
  <si>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</si>
  <si>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</si>
  <si>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</si>
  <si>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</si>
  <si>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</si>
  <si>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</si>
  <si>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</si>
  <si>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</si>
  <si>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</si>
  <si>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</si>
  <si>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</si>
  <si>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</si>
  <si>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</si>
  <si>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</si>
  <si>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</si>
  <si>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</si>
  <si>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</si>
  <si>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</si>
  <si>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</si>
  <si>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</si>
  <si>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</si>
  <si>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</si>
  <si>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</si>
  <si>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</si>
  <si>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</si>
  <si>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</si>
  <si>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</si>
  <si>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</si>
  <si>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</si>
  <si>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</si>
  <si>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</si>
  <si>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</si>
  <si>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</si>
  <si>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</si>
  <si>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</si>
  <si>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</si>
  <si>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</si>
  <si>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</si>
  <si>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</si>
  <si>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</si>
  <si>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</si>
  <si>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</si>
  <si>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</si>
  <si>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</si>
  <si>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</si>
  <si>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</si>
  <si>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</si>
  <si>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</si>
  <si>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</si>
  <si>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</si>
  <si>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</si>
  <si>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</si>
  <si>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</si>
  <si>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</si>
  <si>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</si>
  <si>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</si>
  <si>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</si>
  <si>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</si>
  <si>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</si>
  <si>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</si>
  <si>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</si>
  <si>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</si>
  <si>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</si>
  <si>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</si>
  <si>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</si>
  <si>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</si>
  <si>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</si>
  <si>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</si>
  <si>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</si>
  <si>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</si>
  <si>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</si>
  <si>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</si>
  <si>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</si>
  <si>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</si>
  <si>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</si>
  <si>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</si>
  <si>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</si>
  <si>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</si>
  <si>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</si>
  <si>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</si>
  <si>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</si>
  <si>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</si>
  <si>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</si>
  <si>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</si>
  <si>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</si>
  <si>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</si>
  <si>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</si>
  <si>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</si>
  <si>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</si>
  <si>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</si>
  <si>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</si>
  <si>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</si>
  <si>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</si>
  <si>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</si>
  <si>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</si>
  <si>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</si>
  <si>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</si>
  <si>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</si>
  <si>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</si>
  <si>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</si>
  <si>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</si>
  <si>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</si>
  <si>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</si>
  <si>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</si>
  <si>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</si>
  <si>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</si>
  <si>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</si>
  <si>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</si>
  <si>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</si>
  <si>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</si>
  <si>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</si>
  <si>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</si>
  <si>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</si>
  <si>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</si>
  <si>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</si>
  <si>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</si>
  <si>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</si>
  <si>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</si>
  <si>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</si>
  <si>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</si>
  <si>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</si>
  <si>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</si>
  <si>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</si>
  <si>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</si>
  <si>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</si>
  <si>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</si>
  <si>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</si>
  <si>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</si>
  <si>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</si>
  <si>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</si>
  <si>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</si>
  <si>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</si>
  <si>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</si>
  <si>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</si>
  <si>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</si>
  <si>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</si>
  <si>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</si>
  <si>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</si>
  <si>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</si>
  <si>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</si>
  <si>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</si>
  <si>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</si>
  <si>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</si>
  <si>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</si>
  <si>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</si>
  <si>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</si>
  <si>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</si>
  <si>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</si>
  <si>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</si>
  <si>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</si>
  <si>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</si>
  <si>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</si>
  <si>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</si>
  <si>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</si>
  <si>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</si>
  <si>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</si>
  <si>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</si>
  <si>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</si>
  <si>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</si>
  <si>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</si>
  <si>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</si>
  <si>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</si>
  <si>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</si>
  <si>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</si>
  <si>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</si>
  <si>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</si>
  <si>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</si>
  <si>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</si>
  <si>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</si>
  <si>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</si>
  <si>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</si>
  <si>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</si>
  <si>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</si>
  <si>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</si>
  <si>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</si>
  <si>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</si>
  <si>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</si>
  <si>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</si>
  <si>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</si>
  <si>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</si>
  <si>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</si>
  <si>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</si>
  <si>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</si>
  <si>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</si>
  <si>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</si>
  <si>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</si>
  <si>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</si>
  <si>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</si>
  <si>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</si>
  <si>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</si>
  <si>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</si>
  <si>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</si>
  <si>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</si>
  <si>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</si>
  <si>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</si>
  <si>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</si>
  <si>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</si>
  <si>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</si>
  <si>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</si>
  <si>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</si>
  <si>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</si>
  <si>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</si>
  <si>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</si>
  <si>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</si>
  <si>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</si>
  <si>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</si>
  <si>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</si>
  <si>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</si>
  <si>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</si>
  <si>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</si>
  <si>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</si>
  <si>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</si>
  <si>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</si>
  <si>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</si>
  <si>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</si>
  <si>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</si>
  <si>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</si>
  <si>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</si>
  <si>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</si>
  <si>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</si>
  <si>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</si>
  <si>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</si>
  <si>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</si>
  <si>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</si>
  <si>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</si>
  <si>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</si>
  <si>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</si>
  <si>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</si>
  <si>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</si>
  <si>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</si>
  <si>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</si>
  <si>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</si>
  <si>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</si>
  <si>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</si>
  <si>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</si>
  <si>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</si>
  <si>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</si>
  <si>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</si>
  <si>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</si>
  <si>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</si>
  <si>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</si>
  <si>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</si>
  <si>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</si>
  <si>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</si>
  <si>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</si>
  <si>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</si>
  <si>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</si>
  <si>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</si>
  <si>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</si>
  <si>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</si>
  <si>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</si>
  <si>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</si>
  <si>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</si>
  <si>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</si>
  <si>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</si>
  <si>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</si>
  <si>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</si>
  <si>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</si>
  <si>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</si>
  <si>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</si>
  <si>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</si>
  <si>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</si>
  <si>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</si>
  <si>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</si>
  <si>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</si>
  <si>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</si>
  <si>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</si>
  <si>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</si>
  <si>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</si>
  <si>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</si>
  <si>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</si>
  <si>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</si>
  <si>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</si>
  <si>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</si>
  <si>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</si>
  <si>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</si>
  <si>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</si>
  <si>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</si>
  <si>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</si>
  <si>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</si>
  <si>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</si>
  <si>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</si>
  <si>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</si>
  <si>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</si>
  <si>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</si>
  <si>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</si>
  <si>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</si>
  <si>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</si>
  <si>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</si>
  <si>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</si>
  <si>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</si>
  <si>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</si>
  <si>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</si>
  <si>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</si>
  <si>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</si>
  <si>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</si>
  <si>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</si>
  <si>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</si>
  <si>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</si>
  <si>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</si>
  <si>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</si>
  <si>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</si>
  <si>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</si>
  <si>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</si>
  <si>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</si>
  <si>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</si>
  <si>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</si>
  <si>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</si>
  <si>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</si>
  <si>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</si>
  <si>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</si>
  <si>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</si>
  <si>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</si>
  <si>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</si>
  <si>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</si>
  <si>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</si>
  <si>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</si>
  <si>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</si>
  <si>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</si>
  <si>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</si>
  <si>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</si>
  <si>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</si>
  <si>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</si>
  <si>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</si>
  <si>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</si>
  <si>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</si>
  <si>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</si>
  <si>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</si>
  <si>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</si>
  <si>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</si>
  <si>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</si>
  <si>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</si>
  <si>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</si>
  <si>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</si>
  <si>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</si>
  <si>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</si>
  <si>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</si>
  <si>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</si>
  <si>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</si>
  <si>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</si>
  <si>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</si>
  <si>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</si>
  <si>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</si>
  <si>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</si>
  <si>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</si>
  <si>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</si>
  <si>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</si>
  <si>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</si>
  <si>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</si>
  <si>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</si>
  <si>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</si>
  <si>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</si>
  <si>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</si>
  <si>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</si>
  <si>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</si>
  <si>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</si>
  <si>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</si>
  <si>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</si>
  <si>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</si>
  <si>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</si>
  <si>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</si>
  <si>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</si>
  <si>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</si>
  <si>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</si>
  <si>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</si>
  <si>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</si>
  <si>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</si>
  <si>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</si>
  <si>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</si>
  <si>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</si>
  <si>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</si>
  <si>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</si>
  <si>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</si>
  <si>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</si>
  <si>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</si>
  <si>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</si>
  <si>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</si>
  <si>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</si>
  <si>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</si>
  <si>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</si>
  <si>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</si>
  <si>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</si>
  <si>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</si>
  <si>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</si>
  <si>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</si>
  <si>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</si>
  <si>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</si>
  <si>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</si>
  <si>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</si>
  <si>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</si>
  <si>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</si>
  <si>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</si>
  <si>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</si>
  <si>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</si>
  <si>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</si>
  <si>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</si>
  <si>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</si>
  <si>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</si>
  <si>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</si>
  <si>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</si>
  <si>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</si>
  <si>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</si>
  <si>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</si>
  <si>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</si>
  <si>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</si>
  <si>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</si>
  <si>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</si>
  <si>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</si>
  <si>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</si>
  <si>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</si>
  <si>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</si>
  <si>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</si>
  <si>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</si>
  <si>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</si>
  <si>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</si>
  <si>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</si>
  <si>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</si>
  <si>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</si>
  <si>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</si>
  <si>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</si>
  <si>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</si>
  <si>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</si>
  <si>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</si>
  <si>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</si>
  <si>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</si>
  <si>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</si>
  <si>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</si>
  <si>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</si>
  <si>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</si>
  <si>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</si>
  <si>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</si>
  <si>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</si>
  <si>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</si>
  <si>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</si>
  <si>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</si>
  <si>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</si>
  <si>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</si>
  <si>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</si>
  <si>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</si>
  <si>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</si>
  <si>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</si>
  <si>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</si>
  <si>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</si>
  <si>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</si>
  <si>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</si>
  <si>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</si>
  <si>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</si>
  <si>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</si>
  <si>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</si>
  <si>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</si>
  <si>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</si>
  <si>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</si>
  <si>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</si>
  <si>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</si>
  <si>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</si>
  <si>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</si>
  <si>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</si>
  <si>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</si>
  <si>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</si>
  <si>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</si>
  <si>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</si>
  <si>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</si>
  <si>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</si>
  <si>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</si>
  <si>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</si>
  <si>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</si>
  <si>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</si>
  <si>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</si>
  <si>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</si>
  <si>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</si>
  <si>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</si>
  <si>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</si>
  <si>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</si>
  <si>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</si>
  <si>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</si>
  <si>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</si>
  <si>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</si>
  <si>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</si>
  <si>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</si>
  <si>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</si>
  <si>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</si>
  <si>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</si>
  <si>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</si>
  <si>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</si>
  <si>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</si>
  <si>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</si>
  <si>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</si>
  <si>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</si>
  <si>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</si>
  <si>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</si>
  <si>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</si>
  <si>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</si>
  <si>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</si>
  <si>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</si>
  <si>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</si>
  <si>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</si>
  <si>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</si>
  <si>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</si>
  <si>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</si>
  <si>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</si>
  <si>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</si>
  <si>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</si>
  <si>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</si>
  <si>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</si>
  <si>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</si>
  <si>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</si>
  <si>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</si>
  <si>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</si>
  <si>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</si>
  <si>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</si>
  <si>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</si>
  <si>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</si>
  <si>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</si>
  <si>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</si>
  <si>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</si>
  <si>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</si>
  <si>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</si>
  <si>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</si>
  <si>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</si>
  <si>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</si>
  <si>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</si>
  <si>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</si>
  <si>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</si>
  <si>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</si>
  <si>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</si>
  <si>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</si>
  <si>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</si>
  <si>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</si>
  <si>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</si>
  <si>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</si>
  <si>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</si>
  <si>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</si>
  <si>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</si>
  <si>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</si>
  <si>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</si>
  <si>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</si>
  <si>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</si>
  <si>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</si>
  <si>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</si>
  <si>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</si>
  <si>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</si>
  <si>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</si>
  <si>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</si>
  <si>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</si>
  <si>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</si>
  <si>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</si>
  <si>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</si>
  <si>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</si>
  <si>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</si>
  <si>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</si>
  <si>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</si>
  <si>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</si>
  <si>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</si>
  <si>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</si>
  <si>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</si>
  <si>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</si>
  <si>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</si>
  <si>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</si>
  <si>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</si>
  <si>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</si>
  <si>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</si>
  <si>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</si>
  <si>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</si>
  <si>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</si>
  <si>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</si>
  <si>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</si>
  <si>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</si>
  <si>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</si>
  <si>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</si>
  <si>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</si>
  <si>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</si>
  <si>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</si>
  <si>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</si>
  <si>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</si>
  <si>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</si>
  <si>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</si>
  <si>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</si>
  <si>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</si>
  <si>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</si>
  <si>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</si>
  <si>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</si>
  <si>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</si>
  <si>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</si>
  <si>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</si>
  <si>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</si>
  <si>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</si>
  <si>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</si>
  <si>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</si>
  <si>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</si>
  <si>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</si>
  <si>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</si>
  <si>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</si>
  <si>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</si>
  <si>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</si>
  <si>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</si>
  <si>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</si>
  <si>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</si>
  <si>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</si>
  <si>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</si>
  <si>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</si>
  <si>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</si>
  <si>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</si>
  <si>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</si>
  <si>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</si>
  <si>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</si>
  <si>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</si>
  <si>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</si>
  <si>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</si>
  <si>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</si>
  <si>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</si>
  <si>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</si>
  <si>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</si>
  <si>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</si>
  <si>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</si>
  <si>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</si>
  <si>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</si>
  <si>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</si>
  <si>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</si>
  <si>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</si>
  <si>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</si>
  <si>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</si>
  <si>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</si>
  <si>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</si>
  <si>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</si>
  <si>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</si>
  <si>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</si>
  <si>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</si>
  <si>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</si>
  <si>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</si>
  <si>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</si>
  <si>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</si>
  <si>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</si>
  <si>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</si>
  <si>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</si>
  <si>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</si>
  <si>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</si>
  <si>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</si>
  <si>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</si>
  <si>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</si>
  <si>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</si>
  <si>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</si>
  <si>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</si>
  <si>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</si>
  <si>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</si>
  <si>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</si>
  <si>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</si>
  <si>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</si>
  <si>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</si>
  <si>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</si>
  <si>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</si>
  <si>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</si>
  <si>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</si>
  <si>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</si>
  <si>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</si>
  <si>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</si>
  <si>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</si>
  <si>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</si>
  <si>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</si>
  <si>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</si>
  <si>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</si>
  <si>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</si>
  <si>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</si>
  <si>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</si>
  <si>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</si>
  <si>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</si>
  <si>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</si>
  <si>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</si>
  <si>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</si>
  <si>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</si>
  <si>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</si>
  <si>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</si>
  <si>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</si>
  <si>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</si>
  <si>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</si>
  <si>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</si>
  <si>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</si>
  <si>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</si>
  <si>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</si>
  <si>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</si>
  <si>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</si>
  <si>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</si>
  <si>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</si>
  <si>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</si>
  <si>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</si>
  <si>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</si>
  <si>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</si>
  <si>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</si>
  <si>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</si>
  <si>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</si>
  <si>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</si>
  <si>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</si>
  <si>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</si>
  <si>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</si>
  <si>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</si>
  <si>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</si>
  <si>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</si>
  <si>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</si>
  <si>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</si>
  <si>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</si>
  <si>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</si>
  <si>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</si>
  <si>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</si>
  <si>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</si>
  <si>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</si>
  <si>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</si>
  <si>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</si>
  <si>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</si>
  <si>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</si>
  <si>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</si>
  <si>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</si>
  <si>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</si>
  <si>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</si>
  <si>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</si>
  <si>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</si>
  <si>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</si>
  <si>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</si>
  <si>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</si>
  <si>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</si>
  <si>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</si>
  <si>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</si>
  <si>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</si>
  <si>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</si>
  <si>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</si>
  <si>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</si>
  <si>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</si>
  <si>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</si>
  <si>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</si>
  <si>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</si>
  <si>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</si>
  <si>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</si>
  <si>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</si>
  <si>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</si>
  <si>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</si>
  <si>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</si>
  <si>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</si>
  <si>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</si>
  <si>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</si>
  <si>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</si>
  <si>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</si>
  <si>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</si>
  <si>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</si>
  <si>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</si>
  <si>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</si>
  <si>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</si>
  <si>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</si>
  <si>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</si>
  <si>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</si>
  <si>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</si>
  <si>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</si>
  <si>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</si>
  <si>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</si>
  <si>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</si>
  <si>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</si>
  <si>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</si>
  <si>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</si>
  <si>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</si>
  <si>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</si>
  <si>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</si>
  <si>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</si>
  <si>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</si>
  <si>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</si>
  <si>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</si>
  <si>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</si>
  <si>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</si>
  <si>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</si>
  <si>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</si>
  <si>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</si>
  <si>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</si>
  <si>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</si>
  <si>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</si>
  <si>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</si>
  <si>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</si>
  <si>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</si>
  <si>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</si>
  <si>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</si>
  <si>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</si>
  <si>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</si>
  <si>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</si>
  <si>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</si>
  <si>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</si>
  <si>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</si>
  <si>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</si>
  <si>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</si>
  <si>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</si>
  <si>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</si>
  <si>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</si>
  <si>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</si>
  <si>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</si>
  <si>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</si>
  <si>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</si>
  <si>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</si>
  <si>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</si>
  <si>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</si>
  <si>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</si>
  <si>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</si>
  <si>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</si>
  <si>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</si>
  <si>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</si>
  <si>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</si>
  <si>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</si>
  <si>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</si>
  <si>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</si>
  <si>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</si>
  <si>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</si>
  <si>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</si>
  <si>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</si>
  <si>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</si>
  <si>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</si>
  <si>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</si>
  <si>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</si>
  <si>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</si>
  <si>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</si>
  <si>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</si>
  <si>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</si>
  <si>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</si>
  <si>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</si>
  <si>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</si>
  <si>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</si>
  <si>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</si>
  <si>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</si>
  <si>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</si>
  <si>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</si>
  <si>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</si>
  <si>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</si>
  <si>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</si>
  <si>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</si>
  <si>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</si>
  <si>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</si>
  <si>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</si>
  <si>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</si>
  <si>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</si>
  <si>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</si>
  <si>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</si>
  <si>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</si>
  <si>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</si>
  <si>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</si>
  <si>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</si>
  <si>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</si>
  <si>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</si>
  <si>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</si>
  <si>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</si>
  <si>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</si>
  <si>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</si>
  <si>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</si>
  <si>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</si>
  <si>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</si>
  <si>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</si>
  <si>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</si>
  <si>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</si>
  <si>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</si>
  <si>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</si>
  <si>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</si>
  <si>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</si>
  <si>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</si>
  <si>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</si>
  <si>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</si>
  <si>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</si>
  <si>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</si>
  <si>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</si>
  <si>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</si>
  <si>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</si>
  <si>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</si>
  <si>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</si>
  <si>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</si>
  <si>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</si>
  <si>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</si>
  <si>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</si>
  <si>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</si>
  <si>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</si>
  <si>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</si>
  <si>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</si>
  <si>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</si>
  <si>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</si>
  <si>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</si>
  <si>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</si>
  <si>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</si>
  <si>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</si>
  <si>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</si>
  <si>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</si>
  <si>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</si>
  <si>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</si>
  <si>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</si>
  <si>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</si>
  <si>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</si>
  <si>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</si>
  <si>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</si>
  <si>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</si>
  <si>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</si>
  <si>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</si>
  <si>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</si>
  <si>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</si>
  <si>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</si>
  <si>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</si>
  <si>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</si>
  <si>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</si>
  <si>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</si>
  <si>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</si>
  <si>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</si>
  <si>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</si>
  <si>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</si>
  <si>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</si>
  <si>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</si>
  <si>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</si>
  <si>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</si>
  <si>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</si>
  <si>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</si>
  <si>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</si>
  <si>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</si>
  <si>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</si>
  <si>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</si>
  <si>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</si>
  <si>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</si>
  <si>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</si>
  <si>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</si>
  <si>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</si>
  <si>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</si>
  <si>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</si>
  <si>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</si>
  <si>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</si>
  <si>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</si>
  <si>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</si>
  <si>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</si>
  <si>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</si>
  <si>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</si>
  <si>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</si>
  <si>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</si>
  <si>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</si>
  <si>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</si>
  <si>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</si>
  <si>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</si>
  <si>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</si>
  <si>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</si>
  <si>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</si>
  <si>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</si>
  <si>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</si>
  <si>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</si>
  <si>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</si>
  <si>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</si>
  <si>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</si>
  <si>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</si>
  <si>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</si>
  <si>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</si>
  <si>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</si>
  <si>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</si>
  <si>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</si>
  <si>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</si>
  <si>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</si>
  <si>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</si>
  <si>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</si>
  <si>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</si>
  <si>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</si>
  <si>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</si>
  <si>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</si>
  <si>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</si>
  <si>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</si>
  <si>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</si>
  <si>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</si>
  <si>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</si>
  <si>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</si>
  <si>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</si>
  <si>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</si>
  <si>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</si>
  <si>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</si>
  <si>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</si>
  <si>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</si>
  <si>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</si>
  <si>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</si>
  <si>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</si>
  <si>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</si>
  <si>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</si>
  <si>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</si>
  <si>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</si>
  <si>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</si>
  <si>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</si>
  <si>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</si>
  <si>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</si>
  <si>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</si>
  <si>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</si>
  <si>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</si>
  <si>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</si>
  <si>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</si>
  <si>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</si>
  <si>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</si>
  <si>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</si>
  <si>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</si>
  <si>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</si>
  <si>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</si>
  <si>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</si>
  <si>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</si>
  <si>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</si>
  <si>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</si>
  <si>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</si>
  <si>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</si>
  <si>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</si>
  <si>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</si>
  <si>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</si>
  <si>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</si>
  <si>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</si>
  <si>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</si>
  <si>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</si>
  <si>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</si>
  <si>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</si>
  <si>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</si>
  <si>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</si>
  <si>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</si>
  <si>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</si>
  <si>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</si>
  <si>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</si>
  <si>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</si>
  <si>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</si>
  <si>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</si>
  <si>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</si>
  <si>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</si>
  <si>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</si>
  <si>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</si>
  <si>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</si>
  <si>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</si>
  <si>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</si>
  <si>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</si>
  <si>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</si>
  <si>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</si>
  <si>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</si>
  <si>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</si>
  <si>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</si>
  <si>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</si>
  <si>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</si>
  <si>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</si>
  <si>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</si>
  <si>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</si>
  <si>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</si>
  <si>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</si>
  <si>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</si>
  <si>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</si>
  <si>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</si>
  <si>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</si>
  <si>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</si>
  <si>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</si>
  <si>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</si>
  <si>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</si>
  <si>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</si>
  <si>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</si>
  <si>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</si>
  <si>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</si>
  <si>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</si>
  <si>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</si>
  <si>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</si>
  <si>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</si>
  <si>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</si>
  <si>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</si>
  <si>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</si>
  <si>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</si>
  <si>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</si>
  <si>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</si>
  <si>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</si>
  <si>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</si>
  <si>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</si>
  <si>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</si>
  <si>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</si>
  <si>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</si>
  <si>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</si>
  <si>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</si>
  <si>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</si>
  <si>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</si>
  <si>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</si>
  <si>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</si>
  <si>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</si>
  <si>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</si>
  <si>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</si>
  <si>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</si>
  <si>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</si>
  <si>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</si>
  <si>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</si>
  <si>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</si>
  <si>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</si>
  <si>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</si>
  <si>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</si>
  <si>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</si>
  <si>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</si>
  <si>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</si>
  <si>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</si>
  <si>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</si>
  <si>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</si>
  <si>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</si>
  <si>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</si>
  <si>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</si>
  <si>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</si>
  <si>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</si>
  <si>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</si>
  <si>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</si>
  <si>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</si>
  <si>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</si>
  <si>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</si>
  <si>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</si>
  <si>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</si>
  <si>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</si>
  <si>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</si>
  <si>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</si>
  <si>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</si>
  <si>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</si>
  <si>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</si>
  <si>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</si>
  <si>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</si>
  <si>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</si>
  <si>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</si>
  <si>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</si>
  <si>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</si>
  <si>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</si>
  <si>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</si>
  <si>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</si>
  <si>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</si>
  <si>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</si>
  <si>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</si>
  <si>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</si>
  <si>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</si>
  <si>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</si>
  <si>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</si>
  <si>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</si>
  <si>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</si>
  <si>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</si>
  <si>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</si>
  <si>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</si>
  <si>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</si>
  <si>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</si>
  <si>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</si>
  <si>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</si>
  <si>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</si>
  <si>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</si>
  <si>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</si>
  <si>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</si>
  <si>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</si>
  <si>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</si>
  <si>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</si>
  <si>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</si>
  <si>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</si>
  <si>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</si>
  <si>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</si>
  <si>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</si>
  <si>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</si>
  <si>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</si>
  <si>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</si>
  <si>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</si>
  <si>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</si>
  <si>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</si>
  <si>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</si>
  <si>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</si>
  <si>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</si>
  <si>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</si>
  <si>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</si>
  <si>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</si>
  <si>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</si>
  <si>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</si>
  <si>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</si>
  <si>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</si>
  <si>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</si>
  <si>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</si>
  <si>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</si>
  <si>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</si>
  <si>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</si>
  <si>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</si>
  <si>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</si>
  <si>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</si>
  <si>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</si>
  <si>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</si>
  <si>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</si>
  <si>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</si>
  <si>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</si>
  <si>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</si>
  <si>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</si>
  <si>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</si>
  <si>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</si>
  <si>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</si>
  <si>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</si>
  <si>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</si>
  <si>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</si>
  <si>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</si>
  <si>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</si>
  <si>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</si>
  <si>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</si>
  <si>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</si>
  <si>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</si>
  <si>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</si>
  <si>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</si>
  <si>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</si>
  <si>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</si>
  <si>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</si>
  <si>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</si>
  <si>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</si>
  <si>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</si>
  <si>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</si>
  <si>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</si>
  <si>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</si>
  <si>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</si>
  <si>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</si>
  <si>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</si>
  <si>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</si>
  <si>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</si>
  <si>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</si>
  <si>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</si>
  <si>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</si>
  <si>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</si>
  <si>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</si>
  <si>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</si>
  <si>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</si>
  <si>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</si>
  <si>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</si>
  <si>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</si>
  <si>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</si>
  <si>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</si>
  <si>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</si>
  <si>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</si>
  <si>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</si>
  <si>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</si>
  <si>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</si>
  <si>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</si>
  <si>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</si>
  <si>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</si>
  <si>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</si>
  <si>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</si>
  <si>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</si>
  <si>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</si>
  <si>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</si>
  <si>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</si>
  <si>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</si>
  <si>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</si>
  <si>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</si>
  <si>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</si>
  <si>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</si>
  <si>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</si>
  <si>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</si>
  <si>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</si>
  <si>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</si>
  <si>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</si>
  <si>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</si>
  <si>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</si>
  <si>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</si>
  <si>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</si>
  <si>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</si>
  <si>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</si>
  <si>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</si>
  <si>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</si>
  <si>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</si>
  <si>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</si>
  <si>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</si>
  <si>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</si>
  <si>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</si>
  <si>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</si>
  <si>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</si>
  <si>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</si>
  <si>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</si>
  <si>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</si>
  <si>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</si>
  <si>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</si>
  <si>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</si>
  <si>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</si>
  <si>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</si>
  <si>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</si>
  <si>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</si>
  <si>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</si>
  <si>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</si>
  <si>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</si>
  <si>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</si>
  <si>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</si>
  <si>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</si>
  <si>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</si>
  <si>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</si>
  <si>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</si>
  <si>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</si>
  <si>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</si>
  <si>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</si>
  <si>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</si>
  <si>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</si>
  <si>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</si>
  <si>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</si>
  <si>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</si>
  <si>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</si>
  <si>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</si>
  <si>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</si>
  <si>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</si>
  <si>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</si>
  <si>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</si>
  <si>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</si>
  <si>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</si>
  <si>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</si>
  <si>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</si>
  <si>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</si>
  <si>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</si>
  <si>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</si>
  <si>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</si>
  <si>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</si>
  <si>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</si>
  <si>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</si>
  <si>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</si>
  <si>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</si>
  <si>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</si>
  <si>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</si>
  <si>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</si>
  <si>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</si>
  <si>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</si>
  <si>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</si>
  <si>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</si>
  <si>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</si>
  <si>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</si>
  <si>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</si>
  <si>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</si>
  <si>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</si>
  <si>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</si>
  <si>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</si>
  <si>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</si>
  <si>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</si>
  <si>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</si>
  <si>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</si>
  <si>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</si>
  <si>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</si>
  <si>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</si>
  <si>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</si>
  <si>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</si>
  <si>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</si>
  <si>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</si>
  <si>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</si>
  <si>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</si>
  <si>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</si>
  <si>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</si>
  <si>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</si>
  <si>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</si>
  <si>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</si>
  <si>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</si>
  <si>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</si>
  <si>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</si>
  <si>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</si>
  <si>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</si>
  <si>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</si>
  <si>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</si>
  <si>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</si>
  <si>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</si>
  <si>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</si>
  <si>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</si>
  <si>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</si>
  <si>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</si>
  <si>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</si>
  <si>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</si>
  <si>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</si>
  <si>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</si>
  <si>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</si>
  <si>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</si>
  <si>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</si>
  <si>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</si>
  <si>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</si>
  <si>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</si>
  <si>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</si>
  <si>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</si>
  <si>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</si>
  <si>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</si>
  <si>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</si>
  <si>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</si>
  <si>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</si>
  <si>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</si>
  <si>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</si>
  <si>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</si>
  <si>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</si>
  <si>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</si>
  <si>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</si>
  <si>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</si>
  <si>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</si>
  <si>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</si>
  <si>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</si>
  <si>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</si>
  <si>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</si>
  <si>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</si>
  <si>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</si>
  <si>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</si>
  <si>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</si>
  <si>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</si>
  <si>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</si>
  <si>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</si>
  <si>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</si>
  <si>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</si>
  <si>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</si>
  <si>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</si>
  <si>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</si>
  <si>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</si>
  <si>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</si>
  <si>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</si>
  <si>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</si>
  <si>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</si>
  <si>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</si>
  <si>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</si>
  <si>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</si>
  <si>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</si>
  <si>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</si>
  <si>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</si>
  <si>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</si>
  <si>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</si>
  <si>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</si>
  <si>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</si>
  <si>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</si>
  <si>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</si>
  <si>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</si>
  <si>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</si>
  <si>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</si>
  <si>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</si>
  <si>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</si>
  <si>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</si>
  <si>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</si>
  <si>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</si>
  <si>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</si>
  <si>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</si>
  <si>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</si>
  <si>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</si>
  <si>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</si>
  <si>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</si>
  <si>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</si>
  <si>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</si>
  <si>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</si>
  <si>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</si>
  <si>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</si>
  <si>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</si>
  <si>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</si>
  <si>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</si>
  <si>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</si>
  <si>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</si>
  <si>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</si>
  <si>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</si>
  <si>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</si>
  <si>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</si>
  <si>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</si>
  <si>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</si>
  <si>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</si>
  <si>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</si>
  <si>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</si>
  <si>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</si>
  <si>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</si>
  <si>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</si>
  <si>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</si>
  <si>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</si>
  <si>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</si>
  <si>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</si>
  <si>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</si>
  <si>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</si>
  <si>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</si>
  <si>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</si>
  <si>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</si>
  <si>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</si>
  <si>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</si>
  <si>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</si>
  <si>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</si>
  <si>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</si>
  <si>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</si>
  <si>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</si>
  <si>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</si>
  <si>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</si>
  <si>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</si>
  <si>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</si>
  <si>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</si>
  <si>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</si>
  <si>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</si>
  <si>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</si>
  <si>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</si>
  <si>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</si>
  <si>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</si>
  <si>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</si>
  <si>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</si>
  <si>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</si>
  <si>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</si>
  <si>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</si>
  <si>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</si>
  <si>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</si>
  <si>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</si>
  <si>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</si>
  <si>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</si>
  <si>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</si>
  <si>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</si>
  <si>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</si>
  <si>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</si>
  <si>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</si>
  <si>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</si>
  <si>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</si>
  <si>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</si>
  <si>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</si>
  <si>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</si>
  <si>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</si>
  <si>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</si>
  <si>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</si>
  <si>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</si>
  <si>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</si>
  <si>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</si>
  <si>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</si>
  <si>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</si>
  <si>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</si>
  <si>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</si>
  <si>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</si>
  <si>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</si>
  <si>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</si>
  <si>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</si>
  <si>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</si>
  <si>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</si>
  <si>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</si>
  <si>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</si>
  <si>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</si>
  <si>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</si>
  <si>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</si>
  <si>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</si>
  <si>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</si>
  <si>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</si>
  <si>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</si>
  <si>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</si>
  <si>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</si>
  <si>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</si>
  <si>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</si>
  <si>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</si>
  <si>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</si>
  <si>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</si>
  <si>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</si>
  <si>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</si>
  <si>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</si>
  <si>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</si>
  <si>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</si>
  <si>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</si>
  <si>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</si>
  <si>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</si>
  <si>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</si>
  <si>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</si>
  <si>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</si>
  <si>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</si>
  <si>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</si>
  <si>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</si>
  <si>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</si>
  <si>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</si>
  <si>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</si>
  <si>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</si>
  <si>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</si>
  <si>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</si>
  <si>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</si>
  <si>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</si>
  <si>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</si>
  <si>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</si>
  <si>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</si>
  <si>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</si>
  <si>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</si>
  <si>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</si>
  <si>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</si>
  <si>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</si>
  <si>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</si>
  <si>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</si>
  <si>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</si>
  <si>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</si>
  <si>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</si>
  <si>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</si>
  <si>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</si>
  <si>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</si>
  <si>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</si>
  <si>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</si>
  <si>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</si>
  <si>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</si>
  <si>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</si>
  <si>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</si>
  <si>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</si>
  <si>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</si>
  <si>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</si>
  <si>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</si>
  <si>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</si>
  <si>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</si>
  <si>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</si>
  <si>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</si>
  <si>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</si>
  <si>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</si>
  <si>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</si>
  <si>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</si>
  <si>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</si>
  <si>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</si>
  <si>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</si>
  <si>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</si>
  <si>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</si>
  <si>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</si>
  <si>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</si>
  <si>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</si>
  <si>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</si>
  <si>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</si>
  <si>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</si>
  <si>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</si>
  <si>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</si>
  <si>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</si>
  <si>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</si>
  <si>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</si>
  <si>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</si>
  <si>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</si>
  <si>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</si>
  <si>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</si>
  <si>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</si>
  <si>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</si>
  <si>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</si>
  <si>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</si>
  <si>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</si>
  <si>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</si>
  <si>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</si>
  <si>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</si>
  <si>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</si>
  <si>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</si>
  <si>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</si>
  <si>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</si>
  <si>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</si>
  <si>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</si>
  <si>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</si>
  <si>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</si>
  <si>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</si>
  <si>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</si>
  <si>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</si>
  <si>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</si>
  <si>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</si>
  <si>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</si>
  <si>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</si>
  <si>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</si>
  <si>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</si>
  <si>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</si>
  <si>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</si>
  <si>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</si>
  <si>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</si>
  <si>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</si>
  <si>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</si>
  <si>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</si>
  <si>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</si>
  <si>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</si>
  <si>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</si>
  <si>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</si>
  <si>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</si>
  <si>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</si>
  <si>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</si>
  <si>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</si>
  <si>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</si>
  <si>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</si>
  <si>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</si>
  <si>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</si>
  <si>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</si>
  <si>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</si>
  <si>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</si>
  <si>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</si>
  <si>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</si>
  <si>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</si>
  <si>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</si>
  <si>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</si>
  <si>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</si>
  <si>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</si>
  <si>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</si>
  <si>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</si>
  <si>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</si>
  <si>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</si>
  <si>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</si>
  <si>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</si>
  <si>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</si>
  <si>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</si>
  <si>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</si>
  <si>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</si>
  <si>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</si>
  <si>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</si>
  <si>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</si>
  <si>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</si>
  <si>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</si>
  <si>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</si>
  <si>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</si>
  <si>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</si>
  <si>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</si>
  <si>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</si>
  <si>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</si>
  <si>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</si>
  <si>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</si>
  <si>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</si>
  <si>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</si>
  <si>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</si>
  <si>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</si>
  <si>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</si>
  <si>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</si>
  <si>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</si>
  <si>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</si>
  <si>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</si>
  <si>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</si>
  <si>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</si>
  <si>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</si>
  <si>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</si>
  <si>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</si>
  <si>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</si>
  <si>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</si>
  <si>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</si>
  <si>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</si>
  <si>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</si>
  <si>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</si>
  <si>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</si>
  <si>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</si>
  <si>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</si>
  <si>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</si>
  <si>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</si>
  <si>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</si>
  <si>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</si>
  <si>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</si>
  <si>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</si>
  <si>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</si>
  <si>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</si>
  <si>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</si>
  <si>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</si>
  <si>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</si>
  <si>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</si>
  <si>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</si>
  <si>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</si>
  <si>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</si>
  <si>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</si>
  <si>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</si>
  <si>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</si>
  <si>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</si>
  <si>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</si>
  <si>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</si>
  <si>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</si>
  <si>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</si>
  <si>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</si>
  <si>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</si>
  <si>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</si>
  <si>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</si>
  <si>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</si>
  <si>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</si>
  <si>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</si>
  <si>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</si>
  <si>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</si>
  <si>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</si>
  <si>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</si>
  <si>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</si>
  <si>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</si>
  <si>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</si>
  <si>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</si>
  <si>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</si>
  <si>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</si>
  <si>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</si>
  <si>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</si>
  <si>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</si>
  <si>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</si>
  <si>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</si>
  <si>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</si>
  <si>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</si>
  <si>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</si>
  <si>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</si>
  <si>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</si>
  <si>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</si>
  <si>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</si>
  <si>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</si>
  <si>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</si>
  <si>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</si>
  <si>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</si>
  <si>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</si>
  <si>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</si>
  <si>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</si>
  <si>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</si>
  <si>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</si>
  <si>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</si>
  <si>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</si>
  <si>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</si>
  <si>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</si>
  <si>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</si>
  <si>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</si>
  <si>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</si>
  <si>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</si>
  <si>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</si>
  <si>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</si>
  <si>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</si>
  <si>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</si>
  <si>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</si>
  <si>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</si>
  <si>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</si>
  <si>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</si>
  <si>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</si>
  <si>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</si>
  <si>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</si>
  <si>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</si>
  <si>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</si>
  <si>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</si>
  <si>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</si>
  <si>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</si>
  <si>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</si>
  <si>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</si>
  <si>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</si>
  <si>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</si>
  <si>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</si>
  <si>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</si>
  <si>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</si>
  <si>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</si>
  <si>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</si>
  <si>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</si>
  <si>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</si>
  <si>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</si>
  <si>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</si>
  <si>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</si>
  <si>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</si>
  <si>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</si>
  <si>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</si>
  <si>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</si>
  <si>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</si>
  <si>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</si>
  <si>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</si>
  <si>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</si>
  <si>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</si>
  <si>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</si>
  <si>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</si>
  <si>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</si>
  <si>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</si>
  <si>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</si>
  <si>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</si>
  <si>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</si>
  <si>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</si>
  <si>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</si>
  <si>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</si>
  <si>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</si>
  <si>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</si>
  <si>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</si>
  <si>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</si>
  <si>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</si>
  <si>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</si>
  <si>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</si>
  <si>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</si>
  <si>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</si>
  <si>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</si>
  <si>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</si>
  <si>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</si>
  <si>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</si>
  <si>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</si>
  <si>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</si>
  <si>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</si>
  <si>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</si>
  <si>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</si>
  <si>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</si>
  <si>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</si>
  <si>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</si>
  <si>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</si>
  <si>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</si>
  <si>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</si>
  <si>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</si>
  <si>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</si>
  <si>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</si>
  <si>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</si>
  <si>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</si>
  <si>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</si>
  <si>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</si>
  <si>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</si>
  <si>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</si>
  <si>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</si>
  <si>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</si>
  <si>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</si>
  <si>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</si>
  <si>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</si>
  <si>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</si>
  <si>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</si>
  <si>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</si>
  <si>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</si>
  <si>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</si>
  <si>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</si>
  <si>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</si>
  <si>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</si>
  <si>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</si>
  <si>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</si>
  <si>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</si>
  <si>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</si>
  <si>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</si>
  <si>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</si>
  <si>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</si>
  <si>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</si>
  <si>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</si>
  <si>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</si>
  <si>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</si>
  <si>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</si>
  <si>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</si>
  <si>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</si>
  <si>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</si>
  <si>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</si>
  <si>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</si>
  <si>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</si>
  <si>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</si>
  <si>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</si>
  <si>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</si>
  <si>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</si>
  <si>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</si>
  <si>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</si>
  <si>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</si>
  <si>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</si>
  <si>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</si>
  <si>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</si>
  <si>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</si>
  <si>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</si>
  <si>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</si>
  <si>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</si>
  <si>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</si>
  <si>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</si>
  <si>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</si>
  <si>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</si>
  <si>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</si>
  <si>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</si>
  <si>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</si>
  <si>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</si>
  <si>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</si>
  <si>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</si>
  <si>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</si>
  <si>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</si>
  <si>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</si>
  <si>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</si>
  <si>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</si>
  <si>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</si>
  <si>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</si>
  <si>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</si>
  <si>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</si>
  <si>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</si>
  <si>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</si>
  <si>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</si>
  <si>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</si>
  <si>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</si>
  <si>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</si>
  <si>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</si>
  <si>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</si>
  <si>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</si>
  <si>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</si>
  <si>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</si>
  <si>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</si>
  <si>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</si>
  <si>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</si>
  <si>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</si>
  <si>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</si>
  <si>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</si>
  <si>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</si>
  <si>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</si>
  <si>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</si>
  <si>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</si>
  <si>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</si>
  <si>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</si>
  <si>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</si>
  <si>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</si>
  <si>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</si>
  <si>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</si>
  <si>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</si>
  <si>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</si>
  <si>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</si>
  <si>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</si>
  <si>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</si>
  <si>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</si>
  <si>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</si>
  <si>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</si>
  <si>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</si>
  <si>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</si>
  <si>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</si>
  <si>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</si>
  <si>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</si>
  <si>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</si>
  <si>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</si>
  <si>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</si>
  <si>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</si>
  <si>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</si>
  <si>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</si>
  <si>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</si>
  <si>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</si>
  <si>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</si>
  <si>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</si>
  <si>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</si>
  <si>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</si>
  <si>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</si>
  <si>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</si>
  <si>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</si>
  <si>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</si>
  <si>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</si>
  <si>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</si>
  <si>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</si>
  <si>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</si>
  <si>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</si>
  <si>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</si>
  <si>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</si>
  <si>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</si>
  <si>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</si>
  <si>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</si>
  <si>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</si>
  <si>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</si>
  <si>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</si>
  <si>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</si>
  <si>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</si>
  <si>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</si>
  <si>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</si>
  <si>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</si>
  <si>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</si>
  <si>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</si>
  <si>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</si>
  <si>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</si>
  <si>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</si>
  <si>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</si>
  <si>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</si>
  <si>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</si>
  <si>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</si>
  <si>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</si>
  <si>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</si>
  <si>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</si>
  <si>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</si>
  <si>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</si>
  <si>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</si>
  <si>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</si>
  <si>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</si>
  <si>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</si>
  <si>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</si>
  <si>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</si>
  <si>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</si>
  <si>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</si>
  <si>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</si>
  <si>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</si>
  <si>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</si>
  <si>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</si>
  <si>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</si>
  <si>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</si>
  <si>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</si>
  <si>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</si>
  <si>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</si>
  <si>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</si>
  <si>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</si>
  <si>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</si>
  <si>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</si>
  <si>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</si>
  <si>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</si>
  <si>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</si>
  <si>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</si>
  <si>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</si>
  <si>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</si>
  <si>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</si>
  <si>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</si>
  <si>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</si>
  <si>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</si>
  <si>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</si>
  <si>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</si>
  <si>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</si>
  <si>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</si>
  <si>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</si>
  <si>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</si>
  <si>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</si>
  <si>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</si>
  <si>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</si>
  <si>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</si>
  <si>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</si>
  <si>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</si>
  <si>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</si>
  <si>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</si>
  <si>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</si>
  <si>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</si>
  <si>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</si>
  <si>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</si>
  <si>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</si>
  <si>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</si>
  <si>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</si>
  <si>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</si>
  <si>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</si>
  <si>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</si>
  <si>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</si>
  <si>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</si>
  <si>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</si>
  <si>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</si>
  <si>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</si>
  <si>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</si>
  <si>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</si>
  <si>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</si>
  <si>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</si>
  <si>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</si>
  <si>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</si>
  <si>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</si>
  <si>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</si>
  <si>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</si>
  <si>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</si>
  <si>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</si>
  <si>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</si>
  <si>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</si>
  <si>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</si>
  <si>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</si>
  <si>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</si>
  <si>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</si>
  <si>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</si>
  <si>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</si>
  <si>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</si>
  <si>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</si>
  <si>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</si>
  <si>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</si>
  <si>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</si>
  <si>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</si>
  <si>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</si>
  <si>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</si>
  <si>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</si>
  <si>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</si>
  <si>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</si>
  <si>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</si>
  <si>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</si>
  <si>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</si>
  <si>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</si>
  <si>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</si>
  <si>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</si>
  <si>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</si>
  <si>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</si>
  <si>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</si>
  <si>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</si>
  <si>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</si>
  <si>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</si>
  <si>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</si>
  <si>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</si>
  <si>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</si>
  <si>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</si>
  <si>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</si>
  <si>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</si>
  <si>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</si>
  <si>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</si>
  <si>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</si>
  <si>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</si>
  <si>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</si>
  <si>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</si>
  <si>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</si>
  <si>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</si>
  <si>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</si>
  <si>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</si>
  <si>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</si>
  <si>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</si>
  <si>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</si>
  <si>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</si>
  <si>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</si>
  <si>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</si>
  <si>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</si>
  <si>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</si>
  <si>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</si>
  <si>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</si>
  <si>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</si>
  <si>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</si>
  <si>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</si>
  <si>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</si>
  <si>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</si>
  <si>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</si>
  <si>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</si>
  <si>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</si>
  <si>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</si>
  <si>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</si>
  <si>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</si>
  <si>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</si>
  <si>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</si>
  <si>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</si>
  <si>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</si>
  <si>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</si>
  <si>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</si>
  <si>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</si>
  <si>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</si>
  <si>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</si>
  <si>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</si>
  <si>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</si>
  <si>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</si>
  <si>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</si>
  <si>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</si>
  <si>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</si>
  <si>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</si>
  <si>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</si>
  <si>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</si>
  <si>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</si>
  <si>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</si>
  <si>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</si>
  <si>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</si>
  <si>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</si>
  <si>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</si>
  <si>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</si>
  <si>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</si>
  <si>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</si>
  <si>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</si>
  <si>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</si>
  <si>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</si>
  <si>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</si>
  <si>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</si>
  <si>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</si>
  <si>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</si>
  <si>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</si>
  <si>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</si>
  <si>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</si>
  <si>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</si>
  <si>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</si>
  <si>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</si>
  <si>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</si>
  <si>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</si>
  <si>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</si>
  <si>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</si>
  <si>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</si>
  <si>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</si>
  <si>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</si>
  <si>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</si>
  <si>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</si>
  <si>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</si>
  <si>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</si>
  <si>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</si>
  <si>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</si>
  <si>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</si>
  <si>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</si>
  <si>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</si>
  <si>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</si>
  <si>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</si>
  <si>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</si>
  <si>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</si>
  <si>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</si>
  <si>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</si>
  <si>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</si>
  <si>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</si>
  <si>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</si>
  <si>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</si>
  <si>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</si>
  <si>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</si>
  <si>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</si>
  <si>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</si>
  <si>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</si>
  <si>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</si>
  <si>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</si>
  <si>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</si>
  <si>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</si>
  <si>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</si>
  <si>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</si>
  <si>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</si>
  <si>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</si>
  <si>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</si>
  <si>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</si>
  <si>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</si>
  <si>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</si>
  <si>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</si>
  <si>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</si>
  <si>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</si>
  <si>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</si>
  <si>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</si>
  <si>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</si>
  <si>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</si>
  <si>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</si>
  <si>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</si>
  <si>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</si>
  <si>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</si>
  <si>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</si>
  <si>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</si>
  <si>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</si>
  <si>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</si>
  <si>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</si>
  <si>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</si>
  <si>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</si>
  <si>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</si>
  <si>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</si>
  <si>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</si>
  <si>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</si>
  <si>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</si>
  <si>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</si>
  <si>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</si>
  <si>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</si>
  <si>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</si>
  <si>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</si>
  <si>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</si>
  <si>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</si>
  <si>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</si>
  <si>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</si>
  <si>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</si>
  <si>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</si>
  <si>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</si>
  <si>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</si>
  <si>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</si>
  <si>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</si>
  <si>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</si>
  <si>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</si>
  <si>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</si>
  <si>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</si>
  <si>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</si>
  <si>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</si>
  <si>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</si>
  <si>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</si>
  <si>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</si>
  <si>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</si>
  <si>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</si>
  <si>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</si>
  <si>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</si>
  <si>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</si>
  <si>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</si>
  <si>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</si>
  <si>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</si>
  <si>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</si>
  <si>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</si>
  <si>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</si>
  <si>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</si>
  <si>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</si>
  <si>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</si>
  <si>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</si>
  <si>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</si>
  <si>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</si>
  <si>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</si>
  <si>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</si>
  <si>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</si>
  <si>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</si>
  <si>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</si>
  <si>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</si>
  <si>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</si>
  <si>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</si>
  <si>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</si>
  <si>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</si>
  <si>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</si>
  <si>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</si>
  <si>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</si>
  <si>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</si>
  <si>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</si>
  <si>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</si>
  <si>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</si>
  <si>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</si>
  <si>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</si>
  <si>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</si>
  <si>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</si>
  <si>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</si>
  <si>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</si>
  <si>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</si>
  <si>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</si>
  <si>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</si>
  <si>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</si>
  <si>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</si>
  <si>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</si>
  <si>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</si>
  <si>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</si>
  <si>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</si>
  <si>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</si>
  <si>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</si>
  <si>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</si>
  <si>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</si>
  <si>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</si>
  <si>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</si>
  <si>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</si>
  <si>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</si>
  <si>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</si>
  <si>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</si>
  <si>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</si>
  <si>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</si>
  <si>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</si>
  <si>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</si>
  <si>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</si>
  <si>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</si>
  <si>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</si>
  <si>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</si>
  <si>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</si>
  <si>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</si>
  <si>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</si>
  <si>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</si>
  <si>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</si>
  <si>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</si>
  <si>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</si>
  <si>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</si>
  <si>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</si>
  <si>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</si>
  <si>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</si>
  <si>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</si>
  <si>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</si>
  <si>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</si>
  <si>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</si>
  <si>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</si>
  <si>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</si>
  <si>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</si>
  <si>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</si>
  <si>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</si>
  <si>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</si>
  <si>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</si>
  <si>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</si>
  <si>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</si>
  <si>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</si>
  <si>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</si>
  <si>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</si>
  <si>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</si>
  <si>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</si>
  <si>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</si>
  <si>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</si>
  <si>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</si>
  <si>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</si>
  <si>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</si>
  <si>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</si>
  <si>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</si>
  <si>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</si>
  <si>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</si>
  <si>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</si>
  <si>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</si>
  <si>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</si>
  <si>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</si>
  <si>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</si>
  <si>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</si>
  <si>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</si>
  <si>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</si>
  <si>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</si>
  <si>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</si>
  <si>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</si>
  <si>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</si>
  <si>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</si>
  <si>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</si>
  <si>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</si>
  <si>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</si>
  <si>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</si>
  <si>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</si>
  <si>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</si>
  <si>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</si>
  <si>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</si>
  <si>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</si>
  <si>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</si>
  <si>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</si>
  <si>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</si>
  <si>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</si>
  <si>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</si>
  <si>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</si>
  <si>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</si>
  <si>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</si>
  <si>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</si>
  <si>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</si>
  <si>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</si>
  <si>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</si>
  <si>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</si>
  <si>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</si>
  <si>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</si>
  <si>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</si>
  <si>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</si>
  <si>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</si>
  <si>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</si>
  <si>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</si>
  <si>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</si>
  <si>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</si>
  <si>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</si>
  <si>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</si>
  <si>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</si>
  <si>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</si>
  <si>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</si>
  <si>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</si>
  <si>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</si>
  <si>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</si>
  <si>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</si>
  <si>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</si>
  <si>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</si>
  <si>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</si>
  <si>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</si>
  <si>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</si>
  <si>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</si>
  <si>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</si>
  <si>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</si>
  <si>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</si>
  <si>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</si>
  <si>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</si>
  <si>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</si>
  <si>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</si>
  <si>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</si>
  <si>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</si>
  <si>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</si>
  <si>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</si>
  <si>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</si>
  <si>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</si>
  <si>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</si>
  <si>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</si>
  <si>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</si>
  <si>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</si>
  <si>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</si>
  <si>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</si>
  <si>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</si>
  <si>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</si>
  <si>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</si>
  <si>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</si>
  <si>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</si>
  <si>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</si>
  <si>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</si>
  <si>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</si>
  <si>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</si>
  <si>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</si>
  <si>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</si>
  <si>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</si>
  <si>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</si>
  <si>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</si>
  <si>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</si>
  <si>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</si>
  <si>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</si>
  <si>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</si>
  <si>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</si>
  <si>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</si>
  <si>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</si>
  <si>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</si>
  <si>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</si>
  <si>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</si>
  <si>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</si>
  <si>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</si>
  <si>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</si>
  <si>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</si>
  <si>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</si>
  <si>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</si>
  <si>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</si>
  <si>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</si>
  <si>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</si>
  <si>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</si>
  <si>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</si>
  <si>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</si>
  <si>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</si>
  <si>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</si>
  <si>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</si>
  <si>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</si>
  <si>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</si>
  <si>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</si>
  <si>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</si>
  <si>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</si>
  <si>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</si>
  <si>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</si>
  <si>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</si>
  <si>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</si>
  <si>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</si>
  <si>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</si>
  <si>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</si>
  <si>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</si>
  <si>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</si>
  <si>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</si>
  <si>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</si>
  <si>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</si>
  <si>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</si>
  <si>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</si>
  <si>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</si>
  <si>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</si>
  <si>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</si>
  <si>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</si>
  <si>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</si>
  <si>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</si>
  <si>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</si>
  <si>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</si>
  <si>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</si>
  <si>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</si>
  <si>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</si>
  <si>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</si>
  <si>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</si>
  <si>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</si>
  <si>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</si>
  <si>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</si>
  <si>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</si>
  <si>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</si>
  <si>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</si>
  <si>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</si>
  <si>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</si>
  <si>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</si>
  <si>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</si>
  <si>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</si>
  <si>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</si>
  <si>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</si>
  <si>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</si>
  <si>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</si>
  <si>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</si>
  <si>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</si>
  <si>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</si>
  <si>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</si>
  <si>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</si>
  <si>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</si>
  <si>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</si>
  <si>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</si>
  <si>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</si>
  <si>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</si>
  <si>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</si>
  <si>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</si>
  <si>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</si>
  <si>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</si>
  <si>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</si>
  <si>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</si>
  <si>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</si>
  <si>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</si>
  <si>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</si>
  <si>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</si>
  <si>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</si>
  <si>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</si>
  <si>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</si>
  <si>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</si>
  <si>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</si>
  <si>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</si>
  <si>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</si>
  <si>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</si>
  <si>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</si>
  <si>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</si>
  <si>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</si>
  <si>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</si>
  <si>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</si>
  <si>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</si>
  <si>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</si>
  <si>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</si>
  <si>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</si>
  <si>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</si>
  <si>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</si>
  <si>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</si>
  <si>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</si>
  <si>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</si>
  <si>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</si>
  <si>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</si>
  <si>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</si>
  <si>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</si>
  <si>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</si>
  <si>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</si>
  <si>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</si>
  <si>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</si>
  <si>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</si>
  <si>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</si>
  <si>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</si>
  <si>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</si>
  <si>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</si>
  <si>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</si>
  <si>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</si>
  <si>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</si>
  <si>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</si>
  <si>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</si>
  <si>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</si>
  <si>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</si>
  <si>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</si>
  <si>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</si>
  <si>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</si>
  <si>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</si>
  <si>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</si>
  <si>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</si>
  <si>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</si>
  <si>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</si>
  <si>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</si>
  <si>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</si>
  <si>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</si>
  <si>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</si>
  <si>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</si>
  <si>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</si>
  <si>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</si>
  <si>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</si>
  <si>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</si>
  <si>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</si>
  <si>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</si>
  <si>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</si>
  <si>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</si>
  <si>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</si>
  <si>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</si>
  <si>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</si>
  <si>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</si>
  <si>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</si>
  <si>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</si>
  <si>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</si>
  <si>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</si>
  <si>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</si>
  <si>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</si>
  <si>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</si>
  <si>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</si>
  <si>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</si>
  <si>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</si>
  <si>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</si>
  <si>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</si>
  <si>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</si>
  <si>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</si>
  <si>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</si>
  <si>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</si>
  <si>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</si>
  <si>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</si>
  <si>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</si>
  <si>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</si>
  <si>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</si>
  <si>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</si>
  <si>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</si>
  <si>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</si>
  <si>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</si>
  <si>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</si>
  <si>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</si>
  <si>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</si>
  <si>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</si>
  <si>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</si>
  <si>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</si>
  <si>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</si>
  <si>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</si>
  <si>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</si>
  <si>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</si>
  <si>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</si>
  <si>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</si>
  <si>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</si>
  <si>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</si>
  <si>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</si>
  <si>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</si>
  <si>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</si>
  <si>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</si>
  <si>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</si>
  <si>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</si>
  <si>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</si>
  <si>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</si>
  <si>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</si>
  <si>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</si>
  <si>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</si>
  <si>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</si>
  <si>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</si>
  <si>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</si>
  <si>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</si>
  <si>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</si>
  <si>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</si>
  <si>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</si>
  <si>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</si>
  <si>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</si>
  <si>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</si>
  <si>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</si>
  <si>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</si>
  <si>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</si>
  <si>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</si>
  <si>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</si>
  <si>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</si>
  <si>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</si>
  <si>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</si>
  <si>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</si>
  <si>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</si>
  <si>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</si>
  <si>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</si>
  <si>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</si>
  <si>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</si>
  <si>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</si>
  <si>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</si>
  <si>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</si>
  <si>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</si>
  <si>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</si>
  <si>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</si>
  <si>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</si>
  <si>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</si>
  <si>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</si>
  <si>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</si>
  <si>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</si>
  <si>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</si>
  <si>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</si>
  <si>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</si>
  <si>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</si>
  <si>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</si>
  <si>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</si>
  <si>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</si>
  <si>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</si>
  <si>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</si>
  <si>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</si>
  <si>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</si>
  <si>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</si>
  <si>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</si>
  <si>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</si>
  <si>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</si>
  <si>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</si>
  <si>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</si>
  <si>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</si>
  <si>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</si>
  <si>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</si>
  <si>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</si>
  <si>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</si>
  <si>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</si>
  <si>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</si>
  <si>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</si>
  <si>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</si>
  <si>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</si>
  <si>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</si>
  <si>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</si>
  <si>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</si>
  <si>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</si>
  <si>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</si>
  <si>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</si>
  <si>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</si>
  <si>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</si>
  <si>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</si>
  <si>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</si>
  <si>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</si>
  <si>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</si>
  <si>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</si>
  <si>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</si>
  <si>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</si>
  <si>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</si>
  <si>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</si>
  <si>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</si>
  <si>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</si>
  <si>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</si>
  <si>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</si>
  <si>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</si>
  <si>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</si>
  <si>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</si>
  <si>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</si>
  <si>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</si>
  <si>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</si>
  <si>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</si>
  <si>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</si>
  <si>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</si>
  <si>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</si>
  <si>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</si>
  <si>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</si>
  <si>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</si>
  <si>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</si>
  <si>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</si>
  <si>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</si>
  <si>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</si>
  <si>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</si>
  <si>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</si>
  <si>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</si>
  <si>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</si>
  <si>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</si>
  <si>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</si>
  <si>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</si>
  <si>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</si>
  <si>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</si>
  <si>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</si>
  <si>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</si>
  <si>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</si>
  <si>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</si>
  <si>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</si>
  <si>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</si>
  <si>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</si>
  <si>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</si>
  <si>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</si>
  <si>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</si>
  <si>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</si>
  <si>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</si>
  <si>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</si>
  <si>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</si>
  <si>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</si>
  <si>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</si>
  <si>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</si>
  <si>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</si>
  <si>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</si>
  <si>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</si>
  <si>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</si>
  <si>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</si>
  <si>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</si>
  <si>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</si>
  <si>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</si>
  <si>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</si>
  <si>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</si>
  <si>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</si>
  <si>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</si>
  <si>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</si>
  <si>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</si>
  <si>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</si>
  <si>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</si>
  <si>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</si>
  <si>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</si>
  <si>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</si>
  <si>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</si>
  <si>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</si>
  <si>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</si>
  <si>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</si>
  <si>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</si>
  <si>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</si>
  <si>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</si>
  <si>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</si>
  <si>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</si>
  <si>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</si>
  <si>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</si>
  <si>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</si>
  <si>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</si>
  <si>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</si>
  <si>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</si>
  <si>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</si>
  <si>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</si>
  <si>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</si>
  <si>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</si>
  <si>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</si>
  <si>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</si>
  <si>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</si>
  <si>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</si>
  <si>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</si>
  <si>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</si>
  <si>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</si>
  <si>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</si>
  <si>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</si>
  <si>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</si>
  <si>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</si>
  <si>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</si>
  <si>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</si>
  <si>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</si>
  <si>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</si>
  <si>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</si>
  <si>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</si>
  <si>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</si>
  <si>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</si>
  <si>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</si>
  <si>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</si>
  <si>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</si>
  <si>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</si>
  <si>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</si>
  <si>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</si>
  <si>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</si>
  <si>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</si>
  <si>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</si>
  <si>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</si>
  <si>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</si>
  <si>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</si>
  <si>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</si>
  <si>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</si>
  <si>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</si>
  <si>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</si>
  <si>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</si>
  <si>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</si>
  <si>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</si>
  <si>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</si>
  <si>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</si>
  <si>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</si>
  <si>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</si>
  <si>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</si>
  <si>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</si>
  <si>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</si>
  <si>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</si>
  <si>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</si>
  <si>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</si>
  <si>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</si>
  <si>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</si>
  <si>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</si>
  <si>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</si>
  <si>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</si>
  <si>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</si>
  <si>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</si>
  <si>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</si>
  <si>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</si>
  <si>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</si>
  <si>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</si>
  <si>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</si>
  <si>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</si>
  <si>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</si>
  <si>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</si>
  <si>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</si>
  <si>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</si>
  <si>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</si>
  <si>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</si>
  <si>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</si>
  <si>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</si>
  <si>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</si>
  <si>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</si>
  <si>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</si>
  <si>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</si>
  <si>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</si>
  <si>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</si>
  <si>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</si>
  <si>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</si>
  <si>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</si>
  <si>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</si>
  <si>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</si>
  <si>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</si>
  <si>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</si>
  <si>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</si>
  <si>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</si>
  <si>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</si>
  <si>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</si>
  <si>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</si>
  <si>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</si>
  <si>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</si>
  <si>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</si>
  <si>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</si>
  <si>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</si>
  <si>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</si>
  <si>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</si>
  <si>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</si>
  <si>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</si>
  <si>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</si>
  <si>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</si>
  <si>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</si>
  <si>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</si>
  <si>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</si>
  <si>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</si>
  <si>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</si>
  <si>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</si>
  <si>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</si>
  <si>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</si>
  <si>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</si>
  <si>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</si>
  <si>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</si>
  <si>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</si>
  <si>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</si>
  <si>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</si>
  <si>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</si>
  <si>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</si>
  <si>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</si>
  <si>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</si>
  <si>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</si>
  <si>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</si>
  <si>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</si>
  <si>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</si>
  <si>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</si>
  <si>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</si>
  <si>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</si>
  <si>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</si>
  <si>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</si>
  <si>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</si>
  <si>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</si>
  <si>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</si>
  <si>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</si>
  <si>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</si>
  <si>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</si>
  <si>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</si>
  <si>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</si>
  <si>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</si>
  <si>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</si>
  <si>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</si>
  <si>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</si>
  <si>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</si>
  <si>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</si>
  <si>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</si>
  <si>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</si>
  <si>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</si>
  <si>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</si>
  <si>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</si>
  <si>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</si>
  <si>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</si>
  <si>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</si>
  <si>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</si>
  <si>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</si>
  <si>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</si>
  <si>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</si>
  <si>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</si>
  <si>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</si>
  <si>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</si>
  <si>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</si>
  <si>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</si>
  <si>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</si>
  <si>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</si>
  <si>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</si>
  <si>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</si>
  <si>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</si>
  <si>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</si>
  <si>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</si>
  <si>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</si>
  <si>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</si>
  <si>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</si>
  <si>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</si>
  <si>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</si>
  <si>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</si>
  <si>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</si>
  <si>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</si>
  <si>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</si>
  <si>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</si>
  <si>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</si>
  <si>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</si>
  <si>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</si>
  <si>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</si>
  <si>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</si>
  <si>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</si>
  <si>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</si>
  <si>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</si>
  <si>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</si>
  <si>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</si>
  <si>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</si>
  <si>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</si>
  <si>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</si>
  <si>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</si>
  <si>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</si>
  <si>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</si>
  <si>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</si>
  <si>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</si>
  <si>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</si>
  <si>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</si>
  <si>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</si>
  <si>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</si>
  <si>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</si>
  <si>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</si>
  <si>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</si>
  <si>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</si>
  <si>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</si>
  <si>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</si>
  <si>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</si>
  <si>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</si>
  <si>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</si>
  <si>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</si>
  <si>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</si>
  <si>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</si>
  <si>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</si>
  <si>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</si>
  <si>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</si>
  <si>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</si>
  <si>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</si>
  <si>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</si>
  <si>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</si>
  <si>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</si>
  <si>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</si>
  <si>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</si>
  <si>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</si>
  <si>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</si>
  <si>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</si>
  <si>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</si>
  <si>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</si>
  <si>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</si>
  <si>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</si>
  <si>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</si>
  <si>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</si>
  <si>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</si>
  <si>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</si>
  <si>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</si>
  <si>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</si>
  <si>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</si>
  <si>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</si>
  <si>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</si>
  <si>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</si>
  <si>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</si>
  <si>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</si>
  <si>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</si>
  <si>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</si>
  <si>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</si>
  <si>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</si>
  <si>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</si>
  <si>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</si>
  <si>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</si>
  <si>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</si>
  <si>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</si>
  <si>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</si>
  <si>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</si>
  <si>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</si>
  <si>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</si>
  <si>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</si>
  <si>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</si>
  <si>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</si>
  <si>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</si>
  <si>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</si>
  <si>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</si>
  <si>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</si>
  <si>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</si>
  <si>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</si>
  <si>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</si>
  <si>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</si>
  <si>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</si>
  <si>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</si>
  <si>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</si>
  <si>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</si>
  <si>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</si>
  <si>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</si>
  <si>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</si>
  <si>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</si>
  <si>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</si>
  <si>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</si>
  <si>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</si>
  <si>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</si>
  <si>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</si>
  <si>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</si>
  <si>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</si>
  <si>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</si>
  <si>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</si>
  <si>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</si>
  <si>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</si>
  <si>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</si>
  <si>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</si>
  <si>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</si>
  <si>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</si>
  <si>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</si>
  <si>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</si>
  <si>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</si>
  <si>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</si>
  <si>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</si>
  <si>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</si>
  <si>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</si>
  <si>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</si>
  <si>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</si>
  <si>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</si>
  <si>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</si>
  <si>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</si>
  <si>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</si>
  <si>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</si>
  <si>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</si>
  <si>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</si>
  <si>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</si>
  <si>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</si>
  <si>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</si>
  <si>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</si>
  <si>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</si>
  <si>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</si>
  <si>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</si>
  <si>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</si>
  <si>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</si>
  <si>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</si>
  <si>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</si>
  <si>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</si>
  <si>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</si>
  <si>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</si>
  <si>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</si>
  <si>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</si>
  <si>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</si>
  <si>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</si>
  <si>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</si>
  <si>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</si>
  <si>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</si>
  <si>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</si>
  <si>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</si>
  <si>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</si>
  <si>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</si>
  <si>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</si>
  <si>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</si>
  <si>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</si>
  <si>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</si>
  <si>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</si>
  <si>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</si>
  <si>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</si>
  <si>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</si>
  <si>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</si>
  <si>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</si>
  <si>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</si>
  <si>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</si>
  <si>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</si>
  <si>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</si>
  <si>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</si>
  <si>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</si>
  <si>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</si>
  <si>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</si>
  <si>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</si>
  <si>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</si>
  <si>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</si>
  <si>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</si>
  <si>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</si>
  <si>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</si>
  <si>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</si>
  <si>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</si>
  <si>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</si>
  <si>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</si>
  <si>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</si>
  <si>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</si>
  <si>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</si>
  <si>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</si>
  <si>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</si>
  <si>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</si>
  <si>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</si>
  <si>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</si>
  <si>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</si>
  <si>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</si>
  <si>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</si>
  <si>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</si>
  <si>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</si>
  <si>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</si>
  <si>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</si>
  <si>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</si>
  <si>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</si>
  <si>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</si>
  <si>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</si>
  <si>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</si>
  <si>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</si>
  <si>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</si>
  <si>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</si>
  <si>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</si>
  <si>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</si>
  <si>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</si>
  <si>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</si>
  <si>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</si>
  <si>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</si>
  <si>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</si>
  <si>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</si>
  <si>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</si>
  <si>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</si>
  <si>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</si>
  <si>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</si>
  <si>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</si>
  <si>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</si>
  <si>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</si>
  <si>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</si>
  <si>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</si>
  <si>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</si>
  <si>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</si>
  <si>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</si>
  <si>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</si>
  <si>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</si>
  <si>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</si>
  <si>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</si>
  <si>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</si>
  <si>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</si>
  <si>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</si>
  <si>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</si>
  <si>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</si>
  <si>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</si>
  <si>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</si>
  <si>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</si>
  <si>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</si>
  <si>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</si>
  <si>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</si>
  <si>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</si>
  <si>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</si>
  <si>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</si>
  <si>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</si>
  <si>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</si>
  <si>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</si>
  <si>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</si>
  <si>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</si>
  <si>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</si>
  <si>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</si>
  <si>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</si>
  <si>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</si>
  <si>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</si>
  <si>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</si>
  <si>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</si>
  <si>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</si>
  <si>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</si>
  <si>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</si>
  <si>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</si>
  <si>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</si>
  <si>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</si>
  <si>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</si>
  <si>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</si>
  <si>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</si>
  <si>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</si>
  <si>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</si>
  <si>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</si>
  <si>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</si>
  <si>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</si>
  <si>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</si>
  <si>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</si>
  <si>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</si>
  <si>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</si>
  <si>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</si>
  <si>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</si>
  <si>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</si>
  <si>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</si>
  <si>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</si>
  <si>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</si>
  <si>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</si>
  <si>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</si>
  <si>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</si>
  <si>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</si>
  <si>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</si>
  <si>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</si>
  <si>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</si>
  <si>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</si>
  <si>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</si>
  <si>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</si>
  <si>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</si>
  <si>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</si>
  <si>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</si>
  <si>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</si>
  <si>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</si>
  <si>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</si>
  <si>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</si>
  <si>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</si>
  <si>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</si>
  <si>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</si>
  <si>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</si>
  <si>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</si>
  <si>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</si>
  <si>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</si>
  <si>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</si>
  <si>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</si>
  <si>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</si>
  <si>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</si>
  <si>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</si>
  <si>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</si>
  <si>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</si>
  <si>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</si>
  <si>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</si>
  <si>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</si>
  <si>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</si>
  <si>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</si>
  <si>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</si>
  <si>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</si>
  <si>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</si>
  <si>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</si>
  <si>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</si>
  <si>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</si>
  <si>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</si>
  <si>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</si>
  <si>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</si>
  <si>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</si>
  <si>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</si>
  <si>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</si>
  <si>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</si>
  <si>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</si>
  <si>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</si>
  <si>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</si>
  <si>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</si>
  <si>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</si>
  <si>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</si>
  <si>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</si>
  <si>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</si>
  <si>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</si>
  <si>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</si>
  <si>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</si>
  <si>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</si>
  <si>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</si>
  <si>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</si>
  <si>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</si>
  <si>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</si>
  <si>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</si>
  <si>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</si>
  <si>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</si>
  <si>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</si>
  <si>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</si>
  <si>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</si>
  <si>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</si>
  <si>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</si>
  <si>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</si>
  <si>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</si>
  <si>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</si>
  <si>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</si>
  <si>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</si>
  <si>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</si>
  <si>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</si>
  <si>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</si>
  <si>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</si>
  <si>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</si>
  <si>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</si>
  <si>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</si>
  <si>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</si>
  <si>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</si>
  <si>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</si>
  <si>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</si>
  <si>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</si>
  <si>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</si>
  <si>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</si>
  <si>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</si>
  <si>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</si>
  <si>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</si>
  <si>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</si>
  <si>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</si>
  <si>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</si>
  <si>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</si>
  <si>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</si>
  <si>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</si>
  <si>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</si>
  <si>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</si>
  <si>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</si>
  <si>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</si>
  <si>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</si>
  <si>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</si>
  <si>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</si>
  <si>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</si>
  <si>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</si>
  <si>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</si>
  <si>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</si>
  <si>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</si>
  <si>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</si>
  <si>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</si>
  <si>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</si>
  <si>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</si>
  <si>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</si>
  <si>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</si>
  <si>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</si>
  <si>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</si>
  <si>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</si>
  <si>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</si>
  <si>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</si>
  <si>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</si>
  <si>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</si>
  <si>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</si>
  <si>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</si>
  <si>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</si>
  <si>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</si>
  <si>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</si>
  <si>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</si>
  <si>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</si>
  <si>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</si>
  <si>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</si>
  <si>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</si>
  <si>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</si>
  <si>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</si>
  <si>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</si>
  <si>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</si>
  <si>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</si>
  <si>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</si>
  <si>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</si>
  <si>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</si>
  <si>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</si>
  <si>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</si>
  <si>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</si>
  <si>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</si>
  <si>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</si>
  <si>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</si>
  <si>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</si>
  <si>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</si>
  <si>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</si>
  <si>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</si>
  <si>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</si>
  <si>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</si>
  <si>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</si>
  <si>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</si>
  <si>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</si>
  <si>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</si>
  <si>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</si>
  <si>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</si>
  <si>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</si>
  <si>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</si>
  <si>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</si>
  <si>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</si>
  <si>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</si>
  <si>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</si>
  <si>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</si>
  <si>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</si>
  <si>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</si>
  <si>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</si>
  <si>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</si>
  <si>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</si>
  <si>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</si>
  <si>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</si>
  <si>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</si>
  <si>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</si>
  <si>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</si>
  <si>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</si>
  <si>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</si>
  <si>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</si>
  <si>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</si>
  <si>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</si>
  <si>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</si>
  <si>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</si>
  <si>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</si>
  <si>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</si>
  <si>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</si>
  <si>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</si>
  <si>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</si>
  <si>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</si>
  <si>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</si>
  <si>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</si>
  <si>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</si>
  <si>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</si>
  <si>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</si>
  <si>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</si>
  <si>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</si>
  <si>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</si>
  <si>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</si>
  <si>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</si>
  <si>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</si>
  <si>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</si>
  <si>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</si>
  <si>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</si>
  <si>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</si>
  <si>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</si>
  <si>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</si>
  <si>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</si>
  <si>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</si>
  <si>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</si>
  <si>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</si>
  <si>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</si>
  <si>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</si>
  <si>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</si>
  <si>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</si>
  <si>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</si>
  <si>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</si>
  <si>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</si>
  <si>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</si>
  <si>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</si>
  <si>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</si>
  <si>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</si>
  <si>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</si>
  <si>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</si>
  <si>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</si>
  <si>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</si>
  <si>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</si>
  <si>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</si>
  <si>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</si>
  <si>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</si>
  <si>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</si>
  <si>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</si>
  <si>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</si>
  <si>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</si>
  <si>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</si>
  <si>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</si>
  <si>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</si>
  <si>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</si>
  <si>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</si>
  <si>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</si>
  <si>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</si>
  <si>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</si>
  <si>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</si>
  <si>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</si>
  <si>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</si>
  <si>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</si>
  <si>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</si>
  <si>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</si>
  <si>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</si>
  <si>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</si>
  <si>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</si>
  <si>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</si>
  <si>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</si>
  <si>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</si>
  <si>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</si>
  <si>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</si>
  <si>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</si>
  <si>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</si>
  <si>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</si>
  <si>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</si>
  <si>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</si>
  <si>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</si>
  <si>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</si>
  <si>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</si>
  <si>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</si>
  <si>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</si>
  <si>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</si>
  <si>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</si>
  <si>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</si>
  <si>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</si>
  <si>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</si>
  <si>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</si>
  <si>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</si>
  <si>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</si>
  <si>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</si>
  <si>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</si>
  <si>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</si>
  <si>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</si>
  <si>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</si>
  <si>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</si>
  <si>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</si>
  <si>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</si>
  <si>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</si>
  <si>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</si>
  <si>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</si>
  <si>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</si>
  <si>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</si>
  <si>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</si>
  <si>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</si>
  <si>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</si>
  <si>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</si>
  <si>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</si>
  <si>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</si>
  <si>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</si>
  <si>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</si>
  <si>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</si>
  <si>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</si>
  <si>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</si>
  <si>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</si>
  <si>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</si>
  <si>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</si>
  <si>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</si>
  <si>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</si>
  <si>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</si>
  <si>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</si>
  <si>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</si>
  <si>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</si>
  <si>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</si>
  <si>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</si>
  <si>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</si>
  <si>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</si>
  <si>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</si>
  <si>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</si>
  <si>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</si>
  <si>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</si>
  <si>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</si>
  <si>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</si>
  <si>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</si>
  <si>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</si>
  <si>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</si>
  <si>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</si>
  <si>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</si>
  <si>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</si>
  <si>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</si>
  <si>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</si>
  <si>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</si>
  <si>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</si>
  <si>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</si>
  <si>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</si>
  <si>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</si>
  <si>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</si>
  <si>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</si>
  <si>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</si>
  <si>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</si>
  <si>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</si>
  <si>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</si>
  <si>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</si>
  <si>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</si>
  <si>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</si>
  <si>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</si>
  <si>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</si>
  <si>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</si>
  <si>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</si>
  <si>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</si>
  <si>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</si>
  <si>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</si>
  <si>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</si>
  <si>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</si>
  <si>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</si>
  <si>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</si>
  <si>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</si>
  <si>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</si>
  <si>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</si>
  <si>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</si>
  <si>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</si>
  <si>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</si>
  <si>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</si>
  <si>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</si>
  <si>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</si>
  <si>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</si>
  <si>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</si>
  <si>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</si>
  <si>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</si>
  <si>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</si>
  <si>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</si>
  <si>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</si>
  <si>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</si>
  <si>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</si>
  <si>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</si>
  <si>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</si>
  <si>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</si>
  <si>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</si>
  <si>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</si>
  <si>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</si>
  <si>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</si>
  <si>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</si>
  <si>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</si>
  <si>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</si>
  <si>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</si>
  <si>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</si>
  <si>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</si>
  <si>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</si>
  <si>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</si>
  <si>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</si>
  <si>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</si>
  <si>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</si>
  <si>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</si>
  <si>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</si>
  <si>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</si>
  <si>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</si>
  <si>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</si>
  <si>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</si>
  <si>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</si>
  <si>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</si>
  <si>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</si>
  <si>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</si>
  <si>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</si>
  <si>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</si>
  <si>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</si>
  <si>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</si>
  <si>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</si>
  <si>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</si>
  <si>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</si>
  <si>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</si>
  <si>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</si>
  <si>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</si>
  <si>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</si>
  <si>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</si>
  <si>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</si>
  <si>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</si>
  <si>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</si>
  <si>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</si>
  <si>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</si>
  <si>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</si>
  <si>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</si>
  <si>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</si>
  <si>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</si>
  <si>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</si>
  <si>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</si>
  <si>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</si>
  <si>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</si>
  <si>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</si>
  <si>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</si>
  <si>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</si>
  <si>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</si>
  <si>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</si>
  <si>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</si>
  <si>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</si>
  <si>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</si>
  <si>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</si>
  <si>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</si>
  <si>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</si>
  <si>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</si>
  <si>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</si>
  <si>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</si>
  <si>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</si>
  <si>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</si>
  <si>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</si>
  <si>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</si>
  <si>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</si>
  <si>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</si>
  <si>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</si>
  <si>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</si>
  <si>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</si>
  <si>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</si>
  <si>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</si>
  <si>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</si>
  <si>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</si>
  <si>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</si>
  <si>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</si>
  <si>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</si>
  <si>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</si>
  <si>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</si>
  <si>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</si>
  <si>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</si>
  <si>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</si>
  <si>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</si>
  <si>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</si>
  <si>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</si>
  <si>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</si>
  <si>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</si>
  <si>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</si>
  <si>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</si>
  <si>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</si>
  <si>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</si>
  <si>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</si>
  <si>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</si>
  <si>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</si>
  <si>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</si>
  <si>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</si>
  <si>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</si>
  <si>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</si>
  <si>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</si>
  <si>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</si>
  <si>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</si>
  <si>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</si>
  <si>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</si>
  <si>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</si>
  <si>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</si>
  <si>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</si>
  <si>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</si>
  <si>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</si>
  <si>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</si>
  <si>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</si>
  <si>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</si>
  <si>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</si>
  <si>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</si>
  <si>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</si>
  <si>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</si>
  <si>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</si>
  <si>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</si>
  <si>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</si>
  <si>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</si>
  <si>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</si>
  <si>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</si>
  <si>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</si>
  <si>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</si>
  <si>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</si>
  <si>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</si>
  <si>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</si>
  <si>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</si>
  <si>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</si>
  <si>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</si>
  <si>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</si>
  <si>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</si>
  <si>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</si>
  <si>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</si>
  <si>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</si>
  <si>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</si>
  <si>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</si>
  <si>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</si>
  <si>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</si>
  <si>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</si>
  <si>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</si>
  <si>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</si>
  <si>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</si>
  <si>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</si>
  <si>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</si>
  <si>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</si>
  <si>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</si>
  <si>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</si>
  <si>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</si>
  <si>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</si>
  <si>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</si>
  <si>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</si>
  <si>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</si>
  <si>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</si>
  <si>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</si>
  <si>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</si>
  <si>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</si>
  <si>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</si>
  <si>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</si>
  <si>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</si>
  <si>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</si>
  <si>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</si>
  <si>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</si>
  <si>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</si>
  <si>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</si>
  <si>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</si>
  <si>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</si>
  <si>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</si>
  <si>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</si>
  <si>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</si>
  <si>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</si>
  <si>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</si>
  <si>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</si>
  <si>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</si>
  <si>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</si>
  <si>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</si>
  <si>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</si>
  <si>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</si>
  <si>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</si>
  <si>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</si>
  <si>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</si>
  <si>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</si>
  <si>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</si>
  <si>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</si>
  <si>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</si>
  <si>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</si>
  <si>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</si>
  <si>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</si>
  <si>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</si>
  <si>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</si>
  <si>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</si>
  <si>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</si>
  <si>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</si>
  <si>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</si>
  <si>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</si>
  <si>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</si>
  <si>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</si>
  <si>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</si>
  <si>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</si>
  <si>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</si>
  <si>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</si>
  <si>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</si>
  <si>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</si>
  <si>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</si>
  <si>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</si>
  <si>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</si>
  <si>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</si>
  <si>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</si>
  <si>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</si>
  <si>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</si>
  <si>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</si>
  <si>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</si>
  <si>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</si>
  <si>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</si>
  <si>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</si>
  <si>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</si>
  <si>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</si>
  <si>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</si>
  <si>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</si>
  <si>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</si>
  <si>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</si>
  <si>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</si>
  <si>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</si>
  <si>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</si>
  <si>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</si>
  <si>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</si>
  <si>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</si>
  <si>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</si>
  <si>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</si>
  <si>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</si>
  <si>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</si>
  <si>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</si>
  <si>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</si>
  <si>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</si>
  <si>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</si>
  <si>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</si>
  <si>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</si>
  <si>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</si>
  <si>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</si>
  <si>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</si>
  <si>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</si>
  <si>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</si>
  <si>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</si>
  <si>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</si>
  <si>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</si>
  <si>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</si>
  <si>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</si>
  <si>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</si>
  <si>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</si>
  <si>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</si>
  <si>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</si>
  <si>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</si>
  <si>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</si>
  <si>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</si>
  <si>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</si>
  <si>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</si>
  <si>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</si>
  <si>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</si>
  <si>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</si>
  <si>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</si>
  <si>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</si>
  <si>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</si>
  <si>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</si>
  <si>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</si>
  <si>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</si>
  <si>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</si>
  <si>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</si>
  <si>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</si>
  <si>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</si>
  <si>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</si>
  <si>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</si>
  <si>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</si>
  <si>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</si>
  <si>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</si>
  <si>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</si>
  <si>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</si>
  <si>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</si>
  <si>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</si>
  <si>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</si>
  <si>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</si>
  <si>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</si>
  <si>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</si>
  <si>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</si>
  <si>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</si>
  <si>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</si>
  <si>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</si>
  <si>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</si>
  <si>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</si>
  <si>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</si>
  <si>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</si>
  <si>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</si>
  <si>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</si>
  <si>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</si>
  <si>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</si>
  <si>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</si>
  <si>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</si>
  <si>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</si>
  <si>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</si>
  <si>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</si>
  <si>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</si>
  <si>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</si>
  <si>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</si>
  <si>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</si>
  <si>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</si>
  <si>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</si>
  <si>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</si>
  <si>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</si>
  <si>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</si>
  <si>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</si>
  <si>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</si>
  <si>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</si>
  <si>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</si>
  <si>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</si>
  <si>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</si>
  <si>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</si>
  <si>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</si>
  <si>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</si>
  <si>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</si>
  <si>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</si>
  <si>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</si>
  <si>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</si>
  <si>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</si>
  <si>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</si>
  <si>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</si>
  <si>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</si>
  <si>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</si>
  <si>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</si>
  <si>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</si>
  <si>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</si>
  <si>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</si>
  <si>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</si>
  <si>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</si>
  <si>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</si>
  <si>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</si>
  <si>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</si>
  <si>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</si>
  <si>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</si>
  <si>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</si>
  <si>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</si>
  <si>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</si>
  <si>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</si>
  <si>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</si>
  <si>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</si>
  <si>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</si>
  <si>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</si>
  <si>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</si>
  <si>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</si>
  <si>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</si>
  <si>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</si>
  <si>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</si>
  <si>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</si>
  <si>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</si>
  <si>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</si>
  <si>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</si>
  <si>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</si>
  <si>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</si>
  <si>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</si>
  <si>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</si>
  <si>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</si>
  <si>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</si>
  <si>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</si>
  <si>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</si>
  <si>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</si>
  <si>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</si>
  <si>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</si>
  <si>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</si>
  <si>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</si>
  <si>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</si>
  <si>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</si>
  <si>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</si>
  <si>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</si>
  <si>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</si>
  <si>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</si>
  <si>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</si>
  <si>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</si>
  <si>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</si>
  <si>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</si>
  <si>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</si>
  <si>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</si>
  <si>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</si>
  <si>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</si>
  <si>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</si>
  <si>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</si>
  <si>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</si>
  <si>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</si>
  <si>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</si>
  <si>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</si>
  <si>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</si>
  <si>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</si>
  <si>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</si>
  <si>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</si>
  <si>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</si>
  <si>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</si>
  <si>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</si>
  <si>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</si>
  <si>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</si>
  <si>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</si>
  <si>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</si>
  <si>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</si>
  <si>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</si>
  <si>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</si>
  <si>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</si>
  <si>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</si>
  <si>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</si>
  <si>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</si>
  <si>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</si>
  <si>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</si>
  <si>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</si>
  <si>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</si>
  <si>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</si>
  <si>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</si>
  <si>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</si>
  <si>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</si>
  <si>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</si>
  <si>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</si>
  <si>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</si>
  <si>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</si>
  <si>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</si>
  <si>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</si>
  <si>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</si>
  <si>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</si>
  <si>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</si>
  <si>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</si>
  <si>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</si>
  <si>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</si>
  <si>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</si>
  <si>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</si>
  <si>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</si>
  <si>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</si>
  <si>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</si>
  <si>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</si>
  <si>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</si>
  <si>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</si>
  <si>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</si>
  <si>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</si>
  <si>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</si>
  <si>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</si>
  <si>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</si>
  <si>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</si>
  <si>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</si>
  <si>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</si>
  <si>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</si>
  <si>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</si>
  <si>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</si>
  <si>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</si>
  <si>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</si>
  <si>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</si>
  <si>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</si>
  <si>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</si>
  <si>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</si>
  <si>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</si>
  <si>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</si>
  <si>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</si>
  <si>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</si>
  <si>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</si>
  <si>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</si>
  <si>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</si>
  <si>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</si>
  <si>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</si>
  <si>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</si>
  <si>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</si>
  <si>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</si>
  <si>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</si>
  <si>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</si>
  <si>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</si>
  <si>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</si>
  <si>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</si>
  <si>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</si>
  <si>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</si>
  <si>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</si>
  <si>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</si>
  <si>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</si>
  <si>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</si>
  <si>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</si>
  <si>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</si>
  <si>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</si>
  <si>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</si>
  <si>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</si>
  <si>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</si>
  <si>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</si>
  <si>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</si>
  <si>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</si>
  <si>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</si>
  <si>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</si>
  <si>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</si>
  <si>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</si>
  <si>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</si>
  <si>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</si>
  <si>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</si>
  <si>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</si>
  <si>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</si>
  <si>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</si>
  <si>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</si>
  <si>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</si>
  <si>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</si>
  <si>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</si>
  <si>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</si>
  <si>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</si>
  <si>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</si>
  <si>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</si>
  <si>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</si>
  <si>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</si>
  <si>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</si>
  <si>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</si>
  <si>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</si>
  <si>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</si>
  <si>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</si>
  <si>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</si>
  <si>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</si>
  <si>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</si>
  <si>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</si>
  <si>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</si>
  <si>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</si>
  <si>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</si>
  <si>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</si>
  <si>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</si>
  <si>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</si>
  <si>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</si>
  <si>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</si>
  <si>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</si>
  <si>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</si>
  <si>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</si>
  <si>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</si>
  <si>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</si>
  <si>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</si>
  <si>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</si>
  <si>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</si>
  <si>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</si>
  <si>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</si>
  <si>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</si>
  <si>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</si>
  <si>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</si>
  <si>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</si>
  <si>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</si>
  <si>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</si>
  <si>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</si>
  <si>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</si>
  <si>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</si>
  <si>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</si>
  <si>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</si>
  <si>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</si>
  <si>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</si>
  <si>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</si>
  <si>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</si>
  <si>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</si>
  <si>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</si>
  <si>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</si>
  <si>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</si>
  <si>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</si>
  <si>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</si>
  <si>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</si>
  <si>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</si>
  <si>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</si>
  <si>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</si>
  <si>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</si>
  <si>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</si>
  <si>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</si>
  <si>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</si>
  <si>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</si>
  <si>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</si>
  <si>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</si>
  <si>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</si>
  <si>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</si>
  <si>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</si>
  <si>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</si>
  <si>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</si>
  <si>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</si>
  <si>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</si>
  <si>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</si>
  <si>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</si>
  <si>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</si>
  <si>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</si>
  <si>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</si>
  <si>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</si>
  <si>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</si>
  <si>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</si>
  <si>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</si>
  <si>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</si>
  <si>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</si>
  <si>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</si>
  <si>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</si>
  <si>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</si>
  <si>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</si>
  <si>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</si>
  <si>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</si>
  <si>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</si>
  <si>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</si>
  <si>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</si>
  <si>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</si>
  <si>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</si>
  <si>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</si>
  <si>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</si>
  <si>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</si>
  <si>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</si>
  <si>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</si>
  <si>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</si>
  <si>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</si>
  <si>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</si>
  <si>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</si>
  <si>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</si>
  <si>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</si>
  <si>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</si>
  <si>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</si>
  <si>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</si>
  <si>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</si>
  <si>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</si>
  <si>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</si>
  <si>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</si>
  <si>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</si>
  <si>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</si>
  <si>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</si>
  <si>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</si>
  <si>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</si>
  <si>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</si>
  <si>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</si>
  <si>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</si>
  <si>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</si>
  <si>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</si>
  <si>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</si>
  <si>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</si>
  <si>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</si>
  <si>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</si>
  <si>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</si>
  <si>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</si>
  <si>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</si>
  <si>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</si>
  <si>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</si>
  <si>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</si>
  <si>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</si>
  <si>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</si>
  <si>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</si>
  <si>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</si>
  <si>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</si>
  <si>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</si>
  <si>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</si>
  <si>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</si>
  <si>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</si>
  <si>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</si>
  <si>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</si>
  <si>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</si>
  <si>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</si>
  <si>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</si>
  <si>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</si>
  <si>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</si>
  <si>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</si>
  <si>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</si>
  <si>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</si>
  <si>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</si>
  <si>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</si>
  <si>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</si>
  <si>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</si>
  <si>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</si>
  <si>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</si>
  <si>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</si>
  <si>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</si>
  <si>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</si>
  <si>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</si>
  <si>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</si>
  <si>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</si>
  <si>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</si>
  <si>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</si>
  <si>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</si>
  <si>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</si>
  <si>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</si>
  <si>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</si>
  <si>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</si>
  <si>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</si>
  <si>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</si>
  <si>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</si>
  <si>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</si>
  <si>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</si>
  <si>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</si>
  <si>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</si>
  <si>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</si>
  <si>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</si>
  <si>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</si>
  <si>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</si>
  <si>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</si>
  <si>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</si>
  <si>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</si>
  <si>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</si>
  <si>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</si>
  <si>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</si>
  <si>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</si>
  <si>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</si>
  <si>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</si>
  <si>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</si>
  <si>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</si>
  <si>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</si>
  <si>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</si>
  <si>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</si>
  <si>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</si>
  <si>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</si>
  <si>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</si>
  <si>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</si>
  <si>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</si>
  <si>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</si>
  <si>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</si>
  <si>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</si>
  <si>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</si>
  <si>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</si>
  <si>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</si>
  <si>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</si>
  <si>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</si>
  <si>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</si>
  <si>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</si>
  <si>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</si>
  <si>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</si>
  <si>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</si>
  <si>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</si>
  <si>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</si>
  <si>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</si>
  <si>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</si>
  <si>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</si>
  <si>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</si>
  <si>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</si>
  <si>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</si>
  <si>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</si>
  <si>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</si>
  <si>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</si>
  <si>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</si>
  <si>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</si>
  <si>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</si>
  <si>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</si>
  <si>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</si>
  <si>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</si>
  <si>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</si>
  <si>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</si>
  <si>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</si>
  <si>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</si>
  <si>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</si>
  <si>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</si>
  <si>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</si>
  <si>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</si>
  <si>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</si>
  <si>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</si>
  <si>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</si>
  <si>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</si>
  <si>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</si>
  <si>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</si>
  <si>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</si>
  <si>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</si>
  <si>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</si>
  <si>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</si>
  <si>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</si>
  <si>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</si>
  <si>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</si>
  <si>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</si>
  <si>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</si>
  <si>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</si>
  <si>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</si>
  <si>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</si>
  <si>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</si>
  <si>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</si>
  <si>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</si>
  <si>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</si>
  <si>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</si>
  <si>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</si>
  <si>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</si>
  <si>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</si>
  <si>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</si>
  <si>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</si>
  <si>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</si>
  <si>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</si>
  <si>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</si>
  <si>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</si>
  <si>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</si>
  <si>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</si>
  <si>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</si>
  <si>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</si>
  <si>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</si>
  <si>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</si>
  <si>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</si>
  <si>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</si>
  <si>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</si>
  <si>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</si>
  <si>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</si>
  <si>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</si>
  <si>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</si>
  <si>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</si>
  <si>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</si>
  <si>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</si>
  <si>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</si>
  <si>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</si>
  <si>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</si>
  <si>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</si>
  <si>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</si>
  <si>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</si>
  <si>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</si>
  <si>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</si>
  <si>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</si>
  <si>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</si>
  <si>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</si>
  <si>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</si>
  <si>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</si>
  <si>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</si>
  <si>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</si>
  <si>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</si>
  <si>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</si>
  <si>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</si>
  <si>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</si>
  <si>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</si>
  <si>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</si>
  <si>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</si>
  <si>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</si>
  <si>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</si>
  <si>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</si>
  <si>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</si>
  <si>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</si>
  <si>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</si>
  <si>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</si>
  <si>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</si>
  <si>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</si>
  <si>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</si>
  <si>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</si>
  <si>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</si>
  <si>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</si>
  <si>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</si>
  <si>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</si>
  <si>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</si>
  <si>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</si>
  <si>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</si>
  <si>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</si>
  <si>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</si>
  <si>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</si>
  <si>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</si>
  <si>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</si>
  <si>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</si>
  <si>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</si>
  <si>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</si>
  <si>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</si>
  <si>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</si>
  <si>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</si>
  <si>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</si>
  <si>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</si>
  <si>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</si>
  <si>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</si>
  <si>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</si>
  <si>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</si>
  <si>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</si>
  <si>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</si>
  <si>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</si>
  <si>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</si>
  <si>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</si>
  <si>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</si>
  <si>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</si>
  <si>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</si>
  <si>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</si>
  <si>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</si>
  <si>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</si>
  <si>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</si>
  <si>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</si>
  <si>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</si>
  <si>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</si>
  <si>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</si>
  <si>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</si>
  <si>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</si>
  <si>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</si>
  <si>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</si>
  <si>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</si>
  <si>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</si>
  <si>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</si>
  <si>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</si>
  <si>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</si>
  <si>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</si>
  <si>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</si>
  <si>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</si>
  <si>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</si>
  <si>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</si>
  <si>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</si>
  <si>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</si>
  <si>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</si>
  <si>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</si>
  <si>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</si>
  <si>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</si>
  <si>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</si>
  <si>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</si>
  <si>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</si>
  <si>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</si>
  <si>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</si>
  <si>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</si>
  <si>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</si>
  <si>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</si>
  <si>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</si>
  <si>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</si>
  <si>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</si>
  <si>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</si>
  <si>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</si>
  <si>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</si>
  <si>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</si>
  <si>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</si>
  <si>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</si>
  <si>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</si>
  <si>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</si>
  <si>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</si>
  <si>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</si>
  <si>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</si>
  <si>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</si>
  <si>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</si>
  <si>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</si>
  <si>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</si>
  <si>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</si>
  <si>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</si>
  <si>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</si>
  <si>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</si>
  <si>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</si>
  <si>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</si>
  <si>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</si>
  <si>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</si>
  <si>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</si>
  <si>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</si>
  <si>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</si>
  <si>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</si>
  <si>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</si>
  <si>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</si>
  <si>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</si>
  <si>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</si>
  <si>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</si>
  <si>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</si>
  <si>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</si>
  <si>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</si>
  <si>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</si>
  <si>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</si>
  <si>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</si>
  <si>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</si>
  <si>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</si>
  <si>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</si>
  <si>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</si>
  <si>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</si>
  <si>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</si>
  <si>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</si>
  <si>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</si>
  <si>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</si>
  <si>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</si>
  <si>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</si>
  <si>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</si>
  <si>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</si>
  <si>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</si>
  <si>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</si>
  <si>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</si>
  <si>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</si>
  <si>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</si>
  <si>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</si>
  <si>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</si>
  <si>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</si>
  <si>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</si>
  <si>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</si>
  <si>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</si>
  <si>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</si>
  <si>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</si>
  <si>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</si>
  <si>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</si>
  <si>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</si>
  <si>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</si>
  <si>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</si>
  <si>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</si>
  <si>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</si>
  <si>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</si>
  <si>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</si>
  <si>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</si>
  <si>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</si>
  <si>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</si>
  <si>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</si>
  <si>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</si>
  <si>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</si>
  <si>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</si>
  <si>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</si>
  <si>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</si>
  <si>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</si>
  <si>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</si>
  <si>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</si>
  <si>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</si>
  <si>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</si>
  <si>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</si>
  <si>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</si>
  <si>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</si>
  <si>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</si>
  <si>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</si>
  <si>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</si>
  <si>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</si>
  <si>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</si>
  <si>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</si>
  <si>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</si>
  <si>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</si>
  <si>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</si>
  <si>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</si>
  <si>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</si>
  <si>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</si>
  <si>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</si>
  <si>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</si>
  <si>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</si>
  <si>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</si>
  <si>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</si>
  <si>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</si>
  <si>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</si>
  <si>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</si>
  <si>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</si>
  <si>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</si>
  <si>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</si>
  <si>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</si>
  <si>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</si>
  <si>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</si>
  <si>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</si>
  <si>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</si>
  <si>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</si>
  <si>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</si>
  <si>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</si>
  <si>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</si>
  <si>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</si>
  <si>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</si>
  <si>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</si>
  <si>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</si>
  <si>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</si>
  <si>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</si>
  <si>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</si>
  <si>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</si>
  <si>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</si>
  <si>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</si>
  <si>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</si>
  <si>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</si>
  <si>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</si>
  <si>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</si>
  <si>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</si>
  <si>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</si>
  <si>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</si>
  <si>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</si>
  <si>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</si>
  <si>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</si>
  <si>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</si>
  <si>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</si>
  <si>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</si>
  <si>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</si>
  <si>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</si>
  <si>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</si>
  <si>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</si>
  <si>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</si>
  <si>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</si>
  <si>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</si>
  <si>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</si>
  <si>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</si>
  <si>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</si>
  <si>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</si>
  <si>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</si>
  <si>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</si>
  <si>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</si>
  <si>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</si>
  <si>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</si>
  <si>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</si>
  <si>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</si>
  <si>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</si>
  <si>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</si>
  <si>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</si>
  <si>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</si>
  <si>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</si>
  <si>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</si>
  <si>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</si>
  <si>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</si>
  <si>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</si>
  <si>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</si>
  <si>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</si>
  <si>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</si>
  <si>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</si>
  <si>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</si>
  <si>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</si>
  <si>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</si>
  <si>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</si>
  <si>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</si>
  <si>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</si>
  <si>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</si>
  <si>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</si>
  <si>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</si>
  <si>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</si>
  <si>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</si>
  <si>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</si>
  <si>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</si>
  <si>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</si>
  <si>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</si>
  <si>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</si>
  <si>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</si>
  <si>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</si>
  <si>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</si>
  <si>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</si>
  <si>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</si>
  <si>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</si>
  <si>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</si>
  <si>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</si>
  <si>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</si>
  <si>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</si>
  <si>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</si>
  <si>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</si>
  <si>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</si>
  <si>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</si>
  <si>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</si>
  <si>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</si>
  <si>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</si>
  <si>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</si>
  <si>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</si>
  <si>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</si>
  <si>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</si>
  <si>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</si>
  <si>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</si>
  <si>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</si>
  <si>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</si>
  <si>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</si>
  <si>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</si>
  <si>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</si>
  <si>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</si>
  <si>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</si>
  <si>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</si>
  <si>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</si>
  <si>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</si>
  <si>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</si>
  <si>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</si>
  <si>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</si>
  <si>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</si>
  <si>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</si>
  <si>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</si>
  <si>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</si>
  <si>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</si>
  <si>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</si>
  <si>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</si>
  <si>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</si>
  <si>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</si>
  <si>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</si>
  <si>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</si>
  <si>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</si>
  <si>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</si>
  <si>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</si>
  <si>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</si>
  <si>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</si>
  <si>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</si>
  <si>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</si>
  <si>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</si>
  <si>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</si>
  <si>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</si>
  <si>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</si>
  <si>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</si>
  <si>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</si>
  <si>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</si>
  <si>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</si>
  <si>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</si>
  <si>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</si>
  <si>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</si>
  <si>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</si>
  <si>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</si>
  <si>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</si>
  <si>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</si>
  <si>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</si>
  <si>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</si>
  <si>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</si>
  <si>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</si>
  <si>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</si>
  <si>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</si>
  <si>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</si>
  <si>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</si>
  <si>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</si>
  <si>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</si>
  <si>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</si>
  <si>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</si>
  <si>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</si>
  <si>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</si>
  <si>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</si>
  <si>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</si>
  <si>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</si>
  <si>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</si>
  <si>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</si>
  <si>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</si>
  <si>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</si>
  <si>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</si>
  <si>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</si>
  <si>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</si>
  <si>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</si>
  <si>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</si>
  <si>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</si>
  <si>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</si>
  <si>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</si>
  <si>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</si>
  <si>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</si>
  <si>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</si>
  <si>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</si>
  <si>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</si>
  <si>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</si>
  <si>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</si>
  <si>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</si>
  <si>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</si>
  <si>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</si>
  <si>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</si>
  <si>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</si>
  <si>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</si>
  <si>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</si>
  <si>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</si>
  <si>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</si>
  <si>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</si>
  <si>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</si>
  <si>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</si>
  <si>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</si>
  <si>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</si>
  <si>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</si>
  <si>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</si>
  <si>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</si>
  <si>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</si>
  <si>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</si>
  <si>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</si>
  <si>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</si>
  <si>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</si>
  <si>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</si>
  <si>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</si>
  <si>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</si>
  <si>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</si>
  <si>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</si>
  <si>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</si>
  <si>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</si>
  <si>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</si>
  <si>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</si>
  <si>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</si>
  <si>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</si>
  <si>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</si>
  <si>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</si>
  <si>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</si>
  <si>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</si>
  <si>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</si>
  <si>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</si>
  <si>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</si>
  <si>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</si>
  <si>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</si>
  <si>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</si>
  <si>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</si>
  <si>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</si>
  <si>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</si>
  <si>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</si>
  <si>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</si>
  <si>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</si>
  <si>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</si>
  <si>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</si>
  <si>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</si>
  <si>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</si>
  <si>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</si>
  <si>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</si>
  <si>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</si>
  <si>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</si>
  <si>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</si>
  <si>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</si>
  <si>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</si>
  <si>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</si>
  <si>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</si>
  <si>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</si>
  <si>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</si>
  <si>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</si>
  <si>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</si>
  <si>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</si>
  <si>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</si>
  <si>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</si>
  <si>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</si>
  <si>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</si>
  <si>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</si>
  <si>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</si>
  <si>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</si>
  <si>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</si>
  <si>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</si>
  <si>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</si>
  <si>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</si>
  <si>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</si>
  <si>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</si>
  <si>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</si>
  <si>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</si>
  <si>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</si>
  <si>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</si>
  <si>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</si>
  <si>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</si>
  <si>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</si>
  <si>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</si>
  <si>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</si>
  <si>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</si>
  <si>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</si>
  <si>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</si>
  <si>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</si>
  <si>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</si>
  <si>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</si>
  <si>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</si>
  <si>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</si>
  <si>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</si>
  <si>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</si>
  <si>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</si>
  <si>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</si>
  <si>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</si>
  <si>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</si>
  <si>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</si>
  <si>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</si>
  <si>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</si>
  <si>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</si>
  <si>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</si>
  <si>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</si>
  <si>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</si>
  <si>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</si>
  <si>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</si>
  <si>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</si>
  <si>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</si>
  <si>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</si>
  <si>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</si>
  <si>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</si>
  <si>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</si>
  <si>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</si>
  <si>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</si>
  <si>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</si>
  <si>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</si>
  <si>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</si>
  <si>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</si>
  <si>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</si>
  <si>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</si>
  <si>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</si>
  <si>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</si>
  <si>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</si>
  <si>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</si>
  <si>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</si>
  <si>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</si>
  <si>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</si>
  <si>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</si>
  <si>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</si>
  <si>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</si>
  <si>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</si>
  <si>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</si>
  <si>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</si>
  <si>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</si>
  <si>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</si>
  <si>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</si>
  <si>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</si>
  <si>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</si>
  <si>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</si>
  <si>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</si>
  <si>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</si>
  <si>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</si>
  <si>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</si>
  <si>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</si>
  <si>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</si>
  <si>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</si>
  <si>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</si>
  <si>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</si>
  <si>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</si>
  <si>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</si>
  <si>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</si>
  <si>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</si>
  <si>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</si>
  <si>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</si>
  <si>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</si>
  <si>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</si>
  <si>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</si>
  <si>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</si>
  <si>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</si>
  <si>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</si>
  <si>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</si>
  <si>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</si>
  <si>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</si>
  <si>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</si>
  <si>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</si>
  <si>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</si>
  <si>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</si>
  <si>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</si>
  <si>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</si>
  <si>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</si>
  <si>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</si>
  <si>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</si>
  <si>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</si>
  <si>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</si>
  <si>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</si>
  <si>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</si>
  <si>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</si>
  <si>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</si>
  <si>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</si>
  <si>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</si>
  <si>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</si>
  <si>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</si>
  <si>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</si>
  <si>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</si>
  <si>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</si>
  <si>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</si>
  <si>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</si>
  <si>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</si>
  <si>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</si>
  <si>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</si>
  <si>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</si>
  <si>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</si>
  <si>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</si>
  <si>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</si>
  <si>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</si>
  <si>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</si>
  <si>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</si>
  <si>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</si>
  <si>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</si>
  <si>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</si>
  <si>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</si>
  <si>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</si>
  <si>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</si>
  <si>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</si>
  <si>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</si>
  <si>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</si>
  <si>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</si>
  <si>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</si>
  <si>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</si>
  <si>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</si>
  <si>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</si>
  <si>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</si>
  <si>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</si>
  <si>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</si>
  <si>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</si>
  <si>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</si>
  <si>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</si>
  <si>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</si>
  <si>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</si>
  <si>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</si>
  <si>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</si>
  <si>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</si>
  <si>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</si>
  <si>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</si>
  <si>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</si>
  <si>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</si>
  <si>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</si>
  <si>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</si>
  <si>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</si>
  <si>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</si>
  <si>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</si>
  <si>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</si>
  <si>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</si>
  <si>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</si>
  <si>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</si>
  <si>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</si>
  <si>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</si>
  <si>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</si>
  <si>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</si>
  <si>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</si>
  <si>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</si>
  <si>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</si>
  <si>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</si>
  <si>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</si>
  <si>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</si>
  <si>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</si>
  <si>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</si>
  <si>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</si>
  <si>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</si>
  <si>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</si>
  <si>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</si>
  <si>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</si>
  <si>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</si>
  <si>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</si>
  <si>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</si>
  <si>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</si>
  <si>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</si>
  <si>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</si>
  <si>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</si>
  <si>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</si>
  <si>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</si>
  <si>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</si>
  <si>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</si>
  <si>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</si>
  <si>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</si>
  <si>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</si>
  <si>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</si>
  <si>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</si>
  <si>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</si>
  <si>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</si>
  <si>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</si>
  <si>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</si>
  <si>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</si>
  <si>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</si>
  <si>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</si>
  <si>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</si>
  <si>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</si>
  <si>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</si>
  <si>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</si>
  <si>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</si>
  <si>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</si>
  <si>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</si>
  <si>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</si>
  <si>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</si>
  <si>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</si>
  <si>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</si>
  <si>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</si>
  <si>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</si>
  <si>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</si>
  <si>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</si>
  <si>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</si>
  <si>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</si>
  <si>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</si>
  <si>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</si>
  <si>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</si>
  <si>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</si>
  <si>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</si>
  <si>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</si>
  <si>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</si>
  <si>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</si>
  <si>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</si>
  <si>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</si>
  <si>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</si>
  <si>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</si>
  <si>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</si>
  <si>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</si>
  <si>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</si>
  <si>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</si>
  <si>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</si>
  <si>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</si>
  <si>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</si>
  <si>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</si>
  <si>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</si>
  <si>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</si>
  <si>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</si>
  <si>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</si>
  <si>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</si>
  <si>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</si>
  <si>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</si>
  <si>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</si>
  <si>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</si>
  <si>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</si>
  <si>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</si>
  <si>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</si>
  <si>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</si>
  <si>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</si>
  <si>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</si>
  <si>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</si>
  <si>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</si>
  <si>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</si>
  <si>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</si>
  <si>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</si>
  <si>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</si>
  <si>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</si>
  <si>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</si>
  <si>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</si>
  <si>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</si>
  <si>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</si>
  <si>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</si>
  <si>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</si>
  <si>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</si>
  <si>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</si>
  <si>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</si>
  <si>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</si>
  <si>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</si>
  <si>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</si>
  <si>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</si>
  <si>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</si>
  <si>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</si>
  <si>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</si>
  <si>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</si>
  <si>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</si>
  <si>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</si>
  <si>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</si>
  <si>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</si>
  <si>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</si>
  <si>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</si>
  <si>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</si>
  <si>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</si>
  <si>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</si>
  <si>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</si>
  <si>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</si>
  <si>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</si>
  <si>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</si>
  <si>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</si>
  <si>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</si>
  <si>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</si>
  <si>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</si>
  <si>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</si>
  <si>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</si>
  <si>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</si>
  <si>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</si>
  <si>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</si>
  <si>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</si>
  <si>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</si>
  <si>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</si>
  <si>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</si>
  <si>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</si>
  <si>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</si>
  <si>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</si>
  <si>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</si>
  <si>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</si>
  <si>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</si>
  <si>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</si>
  <si>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</si>
  <si>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</si>
  <si>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</si>
  <si>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</si>
  <si>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</si>
  <si>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</si>
  <si>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</si>
  <si>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</si>
  <si>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</si>
  <si>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</si>
  <si>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</si>
  <si>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</si>
  <si>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</si>
  <si>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</si>
  <si>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</si>
  <si>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</si>
  <si>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</si>
  <si>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</si>
  <si>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</si>
  <si>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</si>
  <si>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</si>
  <si>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</si>
  <si>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</si>
  <si>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</si>
  <si>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</si>
  <si>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</si>
  <si>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</si>
  <si>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</si>
  <si>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</si>
  <si>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</si>
  <si>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</si>
  <si>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</si>
  <si>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</si>
  <si>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</si>
  <si>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</si>
  <si>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</si>
  <si>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</si>
  <si>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</si>
  <si>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</si>
  <si>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</si>
  <si>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</si>
  <si>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</si>
  <si>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</si>
  <si>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</si>
  <si>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</si>
  <si>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</si>
  <si>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</si>
  <si>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</si>
  <si>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</si>
  <si>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</si>
  <si>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</si>
  <si>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</si>
  <si>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</si>
  <si>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</si>
  <si>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</si>
  <si>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</si>
  <si>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</si>
  <si>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</si>
  <si>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</si>
  <si>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</si>
  <si>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</si>
  <si>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</si>
  <si>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</si>
  <si>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</si>
  <si>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</si>
  <si>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</si>
  <si>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</si>
  <si>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</si>
  <si>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</si>
  <si>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</si>
  <si>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</si>
  <si>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</si>
  <si>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</si>
  <si>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</si>
  <si>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</si>
  <si>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</si>
  <si>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</si>
  <si>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</si>
  <si>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</si>
  <si>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</si>
  <si>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</si>
  <si>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</si>
  <si>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</si>
  <si>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</si>
  <si>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</si>
  <si>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</si>
  <si>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</si>
  <si>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</si>
  <si>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</si>
  <si>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</si>
  <si>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</si>
  <si>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</si>
  <si>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</si>
  <si>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</si>
  <si>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</si>
  <si>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</si>
  <si>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</si>
  <si>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</si>
  <si>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</si>
  <si>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</si>
  <si>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</si>
  <si>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</si>
  <si>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</si>
  <si>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</si>
  <si>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</si>
  <si>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</si>
  <si>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</si>
  <si>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</si>
  <si>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</si>
  <si>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</si>
  <si>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</si>
  <si>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</si>
  <si>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</si>
  <si>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</si>
  <si>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</si>
  <si>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</si>
  <si>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</si>
  <si>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</si>
  <si>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</si>
  <si>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</si>
  <si>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</si>
  <si>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</si>
  <si>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</si>
  <si>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</si>
  <si>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</si>
  <si>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</si>
  <si>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</si>
  <si>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</si>
  <si>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</si>
  <si>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</si>
  <si>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</si>
  <si>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</si>
  <si>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</si>
  <si>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</si>
  <si>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</si>
  <si>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</si>
  <si>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</si>
  <si>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</si>
  <si>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</si>
  <si>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</si>
  <si>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</si>
  <si>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</si>
  <si>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</si>
  <si>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</si>
  <si>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</si>
  <si>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</si>
  <si>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</si>
  <si>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</si>
  <si>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</si>
  <si>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</si>
  <si>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</si>
  <si>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</si>
  <si>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</si>
  <si>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</si>
  <si>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</si>
  <si>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</si>
  <si>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</si>
  <si>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</si>
  <si>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</si>
  <si>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</si>
  <si>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</si>
  <si>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</si>
  <si>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</si>
  <si>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</si>
  <si>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</si>
  <si>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</si>
  <si>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</si>
  <si>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</si>
  <si>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</si>
  <si>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</si>
  <si>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</si>
  <si>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</si>
  <si>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</si>
  <si>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</si>
  <si>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</si>
  <si>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</si>
  <si>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</si>
  <si>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</si>
  <si>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</si>
  <si>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</si>
  <si>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</si>
  <si>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</si>
  <si>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</si>
  <si>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</si>
  <si>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</si>
  <si>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</si>
  <si>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</si>
  <si>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</si>
  <si>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</si>
  <si>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</si>
  <si>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</si>
  <si>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</si>
  <si>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</si>
  <si>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</si>
  <si>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</si>
  <si>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</si>
  <si>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</si>
  <si>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</si>
  <si>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</si>
  <si>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</si>
  <si>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</si>
  <si>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</si>
  <si>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</si>
  <si>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</si>
  <si>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</si>
  <si>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</si>
  <si>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</si>
  <si>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</si>
  <si>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</si>
  <si>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</si>
  <si>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</si>
  <si>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</si>
  <si>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</si>
  <si>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</si>
  <si>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</si>
  <si>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</si>
  <si>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</si>
  <si>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</si>
  <si>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</si>
  <si>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</si>
  <si>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</si>
  <si>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</si>
  <si>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</si>
  <si>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</si>
  <si>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</si>
  <si>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</si>
  <si>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</si>
  <si>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</si>
  <si>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</si>
  <si>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</si>
  <si>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</si>
  <si>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</si>
  <si>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</si>
  <si>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</si>
  <si>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</si>
  <si>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</si>
  <si>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</si>
  <si>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</si>
  <si>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</si>
  <si>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</si>
  <si>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</si>
  <si>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</si>
  <si>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</si>
  <si>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</si>
  <si>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</si>
  <si>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</si>
  <si>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</si>
  <si>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</si>
  <si>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</si>
  <si>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</si>
  <si>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</si>
  <si>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</si>
  <si>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</si>
  <si>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</si>
  <si>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</si>
  <si>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</si>
  <si>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</si>
  <si>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</si>
  <si>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</si>
  <si>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</si>
  <si>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</si>
  <si>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</si>
  <si>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</si>
  <si>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</si>
  <si>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</si>
  <si>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</si>
  <si>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</si>
  <si>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</si>
  <si>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</si>
  <si>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</si>
  <si>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</si>
  <si>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</si>
  <si>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</si>
  <si>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</si>
  <si>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</si>
  <si>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</si>
  <si>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</si>
  <si>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</si>
  <si>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</si>
  <si>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</si>
  <si>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</si>
  <si>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</si>
  <si>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</si>
  <si>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</si>
  <si>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</si>
  <si>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</si>
  <si>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</si>
  <si>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</si>
  <si>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</si>
  <si>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</si>
  <si>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</si>
  <si>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</si>
  <si>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</si>
  <si>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</si>
  <si>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</si>
  <si>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</si>
  <si>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</si>
  <si>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</si>
  <si>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</si>
  <si>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</si>
  <si>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</si>
  <si>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</si>
  <si>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</si>
  <si>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</si>
  <si>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</si>
  <si>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</si>
  <si>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</si>
  <si>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</si>
  <si>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</si>
  <si>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</si>
  <si>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</si>
  <si>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</si>
  <si>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</si>
  <si>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</si>
  <si>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</si>
  <si>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</si>
  <si>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</si>
  <si>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</si>
  <si>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</si>
  <si>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</si>
  <si>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</si>
  <si>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</si>
  <si>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</si>
  <si>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</si>
  <si>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</si>
  <si>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</si>
  <si>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</si>
  <si>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</si>
  <si>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</si>
  <si>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</si>
  <si>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</si>
  <si>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</si>
  <si>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</si>
  <si>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</si>
  <si>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</si>
  <si>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</si>
  <si>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</si>
  <si>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</si>
  <si>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</si>
  <si>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</si>
  <si>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</si>
  <si>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</si>
  <si>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</si>
  <si>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</si>
  <si>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</si>
  <si>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</si>
  <si>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</si>
  <si>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</si>
  <si>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</si>
  <si>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</si>
  <si>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</si>
  <si>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</si>
  <si>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</si>
  <si>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</si>
  <si>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</si>
  <si>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</si>
  <si>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</si>
  <si>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</si>
  <si>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</si>
  <si>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</si>
  <si>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</si>
  <si>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</si>
  <si>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</si>
  <si>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</si>
  <si>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</si>
  <si>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</si>
  <si>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</si>
  <si>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</si>
  <si>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</si>
  <si>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</si>
  <si>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</si>
  <si>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</si>
  <si>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</si>
  <si>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</si>
  <si>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</si>
  <si>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</si>
  <si>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</si>
  <si>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</si>
  <si>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</si>
  <si>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</si>
  <si>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</si>
  <si>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</si>
  <si>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</si>
  <si>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</si>
  <si>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</si>
  <si>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</si>
  <si>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</si>
  <si>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</si>
  <si>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</si>
  <si>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</si>
  <si>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</si>
  <si>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</si>
  <si>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</si>
  <si>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</si>
  <si>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</si>
  <si>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</si>
  <si>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</si>
  <si>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</si>
  <si>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</si>
  <si>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</si>
  <si>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</si>
  <si>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</si>
  <si>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</si>
  <si>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</si>
  <si>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</si>
  <si>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</si>
  <si>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</si>
  <si>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</si>
  <si>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</si>
  <si>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</si>
  <si>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</si>
  <si>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</si>
  <si>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</si>
  <si>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</si>
  <si>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</si>
  <si>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</si>
  <si>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</si>
  <si>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</si>
  <si>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</si>
  <si>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</si>
  <si>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</si>
  <si>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</si>
  <si>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</si>
  <si>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</si>
  <si>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</si>
  <si>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</si>
  <si>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</si>
  <si>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</si>
  <si>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</si>
  <si>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</si>
  <si>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</si>
  <si>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</si>
  <si>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</si>
  <si>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</si>
  <si>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</si>
  <si>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</si>
  <si>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</si>
  <si>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</si>
  <si>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</si>
  <si>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</si>
  <si>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</si>
  <si>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</si>
  <si>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</si>
  <si>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</si>
  <si>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</si>
  <si>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</si>
  <si>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</si>
  <si>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</si>
  <si>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</si>
  <si>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</si>
  <si>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</si>
  <si>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</si>
  <si>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</si>
  <si>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</si>
  <si>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</si>
  <si>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</si>
  <si>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</si>
  <si>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</si>
  <si>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</si>
  <si>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</si>
  <si>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</si>
  <si>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</si>
  <si>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</si>
  <si>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</si>
  <si>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</si>
  <si>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</si>
  <si>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</si>
  <si>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</si>
  <si>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</si>
  <si>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</si>
  <si>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</si>
  <si>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</si>
  <si>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</si>
  <si>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</si>
  <si>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</si>
  <si>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</si>
  <si>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</si>
  <si>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</si>
  <si>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</si>
  <si>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</si>
  <si>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</si>
  <si>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</si>
  <si>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</si>
  <si>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</si>
  <si>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</si>
  <si>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</si>
  <si>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</si>
  <si>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</si>
  <si>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</si>
  <si>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</si>
  <si>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</si>
  <si>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</si>
  <si>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</si>
  <si>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</si>
  <si>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</si>
  <si>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</si>
  <si>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</si>
  <si>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</si>
  <si>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</si>
  <si>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</si>
  <si>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</si>
  <si>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</si>
  <si>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</si>
  <si>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</si>
  <si>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</si>
  <si>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</si>
  <si>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</si>
  <si>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</si>
  <si>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</si>
  <si>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</si>
  <si>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</si>
  <si>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</si>
  <si>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</si>
  <si>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</si>
  <si>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</si>
  <si>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</si>
  <si>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</si>
  <si>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</si>
  <si>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</si>
  <si>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</si>
  <si>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</si>
  <si>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</si>
  <si>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</si>
  <si>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</si>
  <si>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</si>
  <si>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</si>
  <si>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</si>
  <si>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</si>
  <si>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</si>
  <si>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</si>
  <si>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</si>
  <si>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</si>
  <si>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</si>
  <si>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</si>
  <si>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</si>
  <si>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</si>
  <si>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</si>
  <si>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</si>
  <si>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</si>
  <si>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</si>
  <si>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</si>
  <si>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</si>
  <si>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</si>
  <si>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</si>
  <si>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</si>
  <si>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</si>
  <si>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</si>
  <si>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</si>
  <si>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</si>
  <si>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</si>
  <si>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</si>
  <si>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</si>
  <si>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</si>
  <si>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</si>
  <si>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</si>
  <si>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</si>
  <si>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</si>
  <si>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</si>
  <si>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</si>
  <si>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</si>
  <si>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</si>
  <si>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</si>
  <si>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</si>
  <si>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</si>
  <si>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</si>
  <si>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</si>
  <si>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</si>
  <si>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</si>
  <si>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</si>
  <si>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</si>
  <si>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</si>
  <si>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</si>
  <si>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</si>
  <si>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</si>
  <si>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</si>
  <si>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</si>
  <si>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</si>
  <si>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</si>
  <si>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</si>
  <si>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</si>
  <si>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</si>
  <si>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</si>
  <si>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</si>
  <si>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</si>
  <si>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</si>
  <si>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</si>
  <si>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</si>
  <si>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</si>
  <si>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</si>
  <si>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</si>
  <si>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</si>
  <si>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</si>
  <si>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</si>
  <si>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</si>
  <si>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</si>
  <si>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</si>
  <si>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</si>
  <si>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</si>
  <si>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</si>
  <si>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</si>
  <si>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</si>
  <si>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</si>
  <si>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</si>
  <si>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</si>
  <si>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</si>
  <si>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</si>
  <si>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</si>
  <si>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</si>
  <si>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</si>
  <si>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</si>
  <si>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</si>
  <si>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</si>
  <si>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</si>
  <si>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</si>
  <si>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</si>
  <si>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</si>
  <si>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</si>
  <si>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</si>
  <si>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</si>
  <si>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</si>
  <si>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</si>
  <si>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</si>
  <si>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</si>
  <si>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</si>
  <si>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</si>
  <si>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</si>
  <si>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</si>
  <si>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</si>
  <si>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</si>
  <si>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</si>
  <si>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</si>
  <si>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</si>
  <si>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</si>
  <si>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</si>
  <si>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</si>
  <si>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</si>
  <si>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</si>
  <si>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</si>
  <si>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</si>
  <si>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</si>
  <si>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</si>
  <si>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</si>
  <si>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</si>
  <si>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</si>
  <si>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</si>
  <si>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</si>
  <si>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</si>
  <si>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</si>
  <si>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</si>
  <si>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</si>
  <si>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</si>
  <si>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</si>
  <si>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</si>
  <si>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</si>
  <si>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</si>
  <si>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</si>
  <si>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</si>
  <si>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</si>
  <si>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</si>
  <si>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</si>
  <si>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</si>
  <si>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</si>
  <si>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</si>
  <si>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</si>
  <si>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</si>
  <si>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</si>
  <si>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</si>
  <si>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</si>
  <si>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</si>
  <si>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</si>
  <si>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</si>
  <si>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</si>
  <si>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</si>
  <si>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</si>
  <si>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</si>
  <si>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</si>
  <si>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</si>
  <si>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</si>
  <si>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</si>
  <si>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</si>
  <si>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</si>
  <si>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</si>
  <si>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</si>
  <si>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</si>
  <si>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</si>
  <si>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</si>
  <si>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</si>
  <si>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</si>
  <si>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</si>
  <si>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</si>
  <si>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</si>
  <si>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</si>
  <si>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</si>
  <si>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</si>
  <si>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</si>
  <si>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</si>
  <si>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</si>
  <si>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</si>
  <si>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</si>
  <si>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</si>
  <si>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</si>
  <si>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</si>
  <si>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</si>
  <si>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</si>
  <si>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</si>
  <si>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</si>
  <si>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</si>
  <si>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</si>
  <si>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</si>
  <si>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</si>
  <si>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</si>
  <si>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</si>
  <si>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</si>
  <si>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</si>
  <si>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</si>
  <si>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</si>
  <si>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</si>
  <si>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</si>
  <si>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</si>
  <si>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</si>
  <si>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</si>
  <si>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</si>
  <si>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</si>
  <si>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</si>
  <si>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</si>
  <si>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</si>
  <si>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</si>
  <si>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</si>
  <si>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</si>
  <si>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</si>
  <si>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</si>
  <si>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</si>
  <si>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</si>
  <si>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</si>
  <si>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</si>
  <si>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</si>
  <si>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</si>
  <si>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</si>
  <si>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</si>
  <si>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</si>
  <si>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</si>
  <si>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</si>
  <si>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</si>
  <si>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</si>
  <si>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</si>
  <si>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</si>
  <si>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</si>
  <si>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</si>
  <si>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</si>
  <si>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</si>
  <si>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</si>
  <si>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</si>
  <si>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</si>
  <si>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</si>
  <si>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</si>
  <si>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</si>
  <si>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</si>
  <si>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</si>
  <si>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</si>
  <si>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</si>
  <si>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</si>
  <si>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</si>
  <si>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</si>
  <si>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</si>
  <si>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</si>
  <si>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</si>
  <si>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</si>
  <si>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</si>
  <si>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</si>
  <si>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</si>
  <si>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</si>
  <si>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</si>
  <si>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</si>
  <si>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</si>
  <si>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</si>
  <si>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</si>
  <si>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</si>
  <si>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</si>
  <si>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</si>
  <si>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</si>
  <si>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</si>
  <si>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</si>
  <si>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</si>
  <si>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</si>
  <si>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</si>
  <si>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</si>
  <si>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</si>
  <si>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</si>
  <si>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</si>
  <si>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</si>
  <si>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</si>
  <si>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</si>
  <si>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</si>
  <si>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</si>
  <si>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</si>
  <si>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</si>
  <si>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</si>
  <si>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</si>
  <si>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</si>
  <si>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</si>
  <si>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</si>
  <si>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</si>
  <si>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</si>
  <si>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</si>
  <si>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</si>
  <si>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</si>
  <si>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</si>
  <si>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</si>
  <si>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</si>
  <si>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</si>
  <si>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</si>
  <si>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</si>
  <si>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</si>
  <si>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</si>
  <si>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</si>
  <si>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</si>
  <si>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</si>
  <si>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</si>
  <si>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</si>
  <si>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</si>
  <si>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</si>
  <si>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</si>
  <si>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</si>
  <si>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</si>
  <si>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</si>
  <si>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</si>
  <si>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</si>
  <si>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</si>
  <si>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</si>
  <si>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</si>
  <si>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</si>
  <si>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</si>
  <si>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</si>
  <si>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</si>
  <si>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</si>
  <si>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</si>
  <si>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</si>
  <si>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</si>
  <si>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</si>
  <si>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</si>
  <si>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</si>
  <si>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</si>
  <si>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</si>
  <si>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</si>
  <si>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</si>
  <si>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</si>
  <si>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</si>
  <si>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</si>
  <si>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</si>
  <si>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</si>
  <si>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</si>
  <si>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</si>
  <si>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</si>
  <si>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</si>
  <si>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</si>
  <si>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</si>
  <si>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</si>
  <si>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</si>
  <si>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</si>
  <si>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</si>
  <si>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</si>
  <si>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</si>
  <si>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</si>
  <si>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</si>
  <si>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</si>
  <si>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</si>
  <si>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</si>
  <si>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</si>
  <si>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</si>
  <si>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</si>
  <si>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</si>
  <si>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</si>
  <si>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</si>
  <si>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</si>
  <si>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</si>
  <si>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</si>
  <si>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</si>
  <si>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</si>
  <si>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</si>
  <si>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</si>
  <si>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</si>
  <si>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</si>
  <si>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</si>
  <si>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</si>
  <si>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</si>
  <si>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</si>
  <si>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</si>
  <si>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</si>
  <si>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</si>
  <si>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</si>
  <si>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</si>
  <si>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</si>
  <si>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</si>
  <si>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</si>
  <si>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</si>
  <si>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</si>
  <si>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</si>
  <si>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</si>
  <si>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</si>
  <si>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</si>
  <si>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</si>
  <si>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</si>
  <si>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</si>
  <si>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</si>
  <si>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</si>
  <si>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</si>
  <si>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</si>
  <si>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</si>
  <si>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</si>
  <si>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</si>
  <si>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</si>
  <si>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</si>
  <si>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</si>
  <si>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</si>
  <si>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</si>
  <si>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</si>
  <si>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</si>
  <si>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</si>
  <si>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</si>
  <si>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</si>
  <si>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</si>
  <si>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</si>
  <si>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</si>
  <si>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</si>
  <si>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</si>
  <si>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</si>
  <si>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</si>
  <si>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</si>
  <si>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</si>
  <si>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</si>
  <si>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</si>
  <si>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</si>
  <si>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</si>
  <si>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</si>
  <si>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</si>
  <si>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</si>
  <si>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</si>
  <si>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</si>
  <si>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</si>
  <si>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</si>
  <si>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</si>
  <si>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</si>
  <si>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</si>
  <si>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</si>
  <si>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</si>
  <si>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</si>
  <si>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</si>
  <si>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</si>
  <si>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</si>
  <si>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</si>
  <si>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</si>
  <si>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</si>
  <si>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</si>
  <si>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</si>
  <si>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</si>
  <si>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</si>
  <si>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</si>
  <si>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</si>
  <si>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</si>
  <si>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</si>
  <si>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</si>
  <si>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</si>
  <si>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</si>
  <si>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</si>
  <si>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</si>
  <si>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</si>
  <si>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</si>
  <si>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</si>
  <si>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</si>
  <si>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</si>
  <si>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</si>
  <si>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</si>
  <si>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</si>
  <si>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</si>
  <si>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</si>
  <si>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</si>
  <si>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</si>
  <si>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</si>
  <si>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</si>
  <si>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</si>
  <si>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</si>
  <si>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</si>
  <si>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</si>
  <si>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</si>
  <si>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</si>
  <si>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</si>
  <si>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</si>
  <si>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</si>
  <si>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</si>
  <si>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</si>
  <si>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</si>
  <si>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</si>
  <si>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</si>
  <si>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</si>
  <si>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</si>
  <si>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</si>
  <si>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</si>
  <si>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</si>
  <si>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</si>
  <si>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</si>
  <si>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</si>
  <si>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</si>
  <si>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</si>
  <si>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</si>
  <si>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</si>
  <si>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</si>
  <si>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</si>
  <si>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</si>
  <si>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</si>
  <si>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</si>
  <si>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</si>
  <si>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</si>
  <si>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</si>
  <si>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</si>
  <si>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</si>
  <si>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</si>
  <si>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</si>
  <si>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</si>
  <si>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</si>
  <si>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</si>
  <si>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</si>
  <si>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</si>
  <si>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</si>
  <si>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</si>
  <si>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</si>
  <si>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</si>
  <si>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</si>
  <si>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</si>
  <si>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</si>
  <si>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</si>
  <si>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</si>
  <si>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</si>
  <si>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</si>
  <si>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</si>
  <si>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</si>
  <si>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</si>
  <si>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</si>
  <si>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</si>
  <si>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</si>
  <si>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</si>
  <si>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</si>
  <si>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</si>
  <si>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</si>
  <si>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</si>
  <si>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</si>
  <si>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</si>
  <si>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</si>
  <si>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</si>
  <si>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</si>
  <si>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</si>
  <si>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</si>
  <si>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</si>
  <si>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</si>
  <si>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</si>
  <si>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</si>
  <si>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</si>
  <si>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</si>
  <si>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</si>
  <si>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</si>
  <si>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</si>
  <si>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</si>
  <si>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</si>
  <si>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</si>
  <si>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</si>
  <si>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</si>
  <si>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</si>
  <si>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</si>
  <si>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</si>
  <si>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</si>
  <si>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</si>
  <si>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</si>
  <si>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</si>
  <si>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</si>
  <si>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</si>
  <si>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</si>
  <si>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</si>
  <si>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</si>
  <si>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</si>
  <si>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</si>
  <si>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</si>
  <si>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</si>
  <si>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</si>
  <si>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</si>
  <si>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</si>
  <si>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</si>
  <si>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</si>
  <si>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</si>
  <si>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</si>
  <si>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</si>
  <si>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</si>
  <si>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</si>
  <si>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</si>
  <si>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</si>
  <si>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</si>
  <si>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</si>
  <si>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</si>
  <si>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</si>
  <si>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</si>
  <si>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</si>
  <si>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</si>
  <si>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</si>
  <si>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</si>
  <si>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</si>
  <si>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</si>
  <si>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</si>
  <si>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</si>
  <si>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</si>
  <si>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</si>
  <si>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</si>
  <si>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</si>
  <si>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</si>
  <si>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</si>
  <si>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</si>
  <si>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</si>
  <si>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</si>
  <si>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</si>
  <si>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</si>
  <si>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</si>
  <si>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</si>
  <si>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</si>
  <si>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</si>
  <si>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</si>
  <si>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</si>
  <si>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</si>
  <si>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</si>
  <si>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</si>
  <si>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</si>
  <si>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</si>
  <si>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</si>
  <si>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</si>
  <si>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</si>
  <si>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</si>
  <si>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</si>
  <si>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</si>
  <si>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</si>
  <si>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</si>
  <si>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</si>
  <si>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</si>
  <si>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</si>
  <si>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</si>
  <si>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</si>
  <si>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</si>
  <si>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</si>
  <si>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</si>
  <si>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</si>
  <si>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</si>
  <si>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</si>
  <si>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</si>
  <si>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</si>
  <si>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</si>
  <si>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</si>
  <si>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</si>
  <si>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</si>
  <si>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</si>
  <si>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</si>
  <si>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</si>
  <si>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</si>
  <si>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</si>
  <si>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</si>
  <si>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</si>
  <si>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</si>
  <si>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</si>
  <si>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</si>
  <si>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</si>
  <si>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</si>
  <si>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</si>
  <si>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</si>
  <si>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</si>
  <si>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</si>
  <si>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</si>
  <si>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</si>
  <si>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</si>
  <si>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</si>
  <si>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</si>
  <si>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</si>
  <si>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</si>
  <si>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</si>
  <si>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</si>
  <si>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</si>
  <si>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</si>
  <si>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</si>
  <si>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</si>
  <si>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</si>
  <si>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</si>
  <si>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</si>
  <si>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</si>
  <si>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</si>
  <si>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</si>
  <si>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</si>
  <si>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</si>
  <si>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</si>
  <si>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</si>
  <si>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</si>
  <si>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</si>
  <si>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</si>
  <si>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</si>
  <si>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</si>
  <si>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</si>
  <si>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</si>
  <si>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</si>
  <si>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</si>
  <si>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</si>
  <si>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</si>
  <si>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</si>
  <si>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</si>
  <si>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</si>
  <si>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</si>
  <si>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</si>
  <si>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</si>
  <si>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</si>
  <si>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</si>
  <si>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</si>
  <si>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</si>
  <si>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</si>
  <si>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</si>
  <si>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</si>
  <si>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</si>
  <si>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</si>
  <si>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</si>
  <si>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</si>
  <si>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</si>
  <si>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</si>
  <si>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</si>
  <si>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</si>
  <si>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</si>
  <si>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</si>
  <si>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</si>
  <si>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</si>
  <si>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</si>
  <si>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</si>
  <si>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</si>
  <si>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</si>
  <si>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</si>
  <si>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</si>
  <si>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</si>
  <si>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</si>
  <si>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</si>
  <si>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</si>
  <si>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</si>
  <si>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</si>
  <si>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</si>
  <si>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</si>
  <si>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</si>
  <si>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</si>
  <si>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</si>
  <si>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</si>
  <si>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</si>
  <si>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</si>
  <si>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</si>
  <si>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</si>
  <si>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</si>
  <si>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</si>
  <si>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</si>
  <si>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</si>
  <si>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</si>
  <si>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</si>
  <si>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</si>
  <si>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</si>
  <si>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</si>
  <si>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</si>
  <si>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</si>
  <si>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</si>
  <si>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</si>
  <si>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</si>
  <si>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</si>
  <si>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</si>
  <si>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</si>
  <si>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</si>
  <si>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</si>
  <si>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</si>
  <si>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</si>
  <si>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</si>
  <si>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</si>
  <si>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</si>
  <si>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</si>
  <si>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</si>
  <si>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</si>
  <si>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</si>
  <si>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</si>
  <si>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</si>
  <si>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</si>
  <si>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</si>
  <si>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</si>
  <si>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</si>
  <si>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</si>
  <si>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</si>
  <si>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</si>
  <si>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</si>
  <si>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</si>
  <si>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</si>
  <si>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</si>
  <si>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</si>
  <si>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</si>
  <si>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</si>
  <si>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</si>
  <si>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</si>
  <si>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</si>
  <si>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</si>
  <si>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</si>
  <si>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</si>
  <si>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</si>
  <si>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</si>
  <si>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</si>
  <si>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</si>
  <si>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</si>
  <si>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</si>
  <si>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</si>
  <si>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</si>
  <si>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</si>
  <si>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</si>
  <si>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</si>
  <si>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</si>
  <si>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</si>
  <si>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</si>
  <si>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</si>
  <si>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</si>
  <si>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</si>
  <si>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</si>
  <si>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</si>
  <si>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</si>
  <si>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</si>
  <si>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</si>
  <si>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</si>
  <si>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</si>
  <si>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</si>
  <si>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</si>
  <si>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</si>
  <si>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</si>
  <si>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</si>
  <si>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</si>
  <si>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</si>
  <si>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</si>
  <si>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</si>
  <si>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</si>
  <si>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</si>
  <si>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</si>
  <si>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</si>
  <si>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</si>
  <si>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</si>
  <si>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</si>
  <si>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</si>
  <si>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</si>
  <si>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</si>
  <si>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</si>
  <si>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</si>
  <si>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</si>
  <si>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</si>
  <si>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</si>
  <si>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</si>
  <si>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</si>
  <si>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</si>
  <si>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</si>
  <si>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</si>
  <si>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</si>
  <si>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</si>
  <si>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</si>
  <si>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</si>
  <si>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</si>
  <si>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</si>
  <si>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</si>
  <si>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</si>
  <si>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</si>
  <si>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</si>
  <si>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</si>
  <si>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</si>
  <si>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</si>
  <si>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</si>
  <si>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</si>
  <si>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</si>
  <si>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</si>
  <si>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</si>
  <si>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</si>
  <si>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</si>
  <si>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</si>
  <si>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</si>
  <si>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</si>
  <si>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</si>
  <si>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</si>
  <si>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</si>
  <si>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</si>
  <si>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</si>
  <si>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</si>
  <si>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</si>
  <si>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</si>
  <si>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</si>
  <si>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</si>
  <si>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</si>
  <si>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</si>
  <si>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</si>
  <si>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</si>
  <si>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</si>
  <si>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</si>
  <si>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</si>
  <si>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</si>
  <si>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</si>
  <si>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</si>
  <si>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</si>
  <si>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</si>
  <si>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</si>
  <si>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</si>
  <si>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</si>
  <si>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</si>
  <si>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</si>
  <si>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</si>
  <si>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</si>
  <si>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</si>
  <si>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</si>
  <si>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</si>
  <si>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</si>
  <si>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</si>
  <si>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</si>
  <si>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</si>
  <si>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</si>
  <si>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</si>
  <si>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</si>
  <si>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</si>
  <si>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</si>
  <si>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</si>
  <si>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</si>
  <si>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</si>
  <si>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</si>
  <si>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</si>
  <si>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</si>
  <si>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</si>
  <si>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</si>
  <si>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</si>
  <si>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</si>
  <si>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</si>
  <si>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</si>
  <si>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</si>
  <si>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</si>
  <si>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</si>
  <si>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</si>
  <si>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</si>
  <si>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</si>
  <si>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</si>
  <si>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</si>
  <si>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</si>
  <si>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</si>
  <si>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</si>
  <si>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</si>
  <si>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</si>
  <si>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</si>
  <si>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</si>
  <si>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</si>
  <si>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</si>
  <si>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</si>
  <si>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</si>
  <si>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</si>
  <si>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</si>
  <si>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</si>
  <si>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</si>
  <si>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</si>
  <si>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</si>
  <si>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</si>
  <si>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</si>
  <si>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</si>
  <si>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</si>
  <si>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</si>
  <si>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</si>
  <si>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</si>
  <si>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</si>
  <si>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</si>
  <si>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</si>
  <si>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</si>
  <si>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</si>
  <si>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</si>
  <si>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</si>
  <si>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</si>
  <si>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</si>
  <si>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</si>
  <si>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</si>
  <si>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</si>
  <si>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</si>
  <si>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</si>
  <si>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</si>
  <si>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</si>
  <si>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</si>
  <si>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</si>
  <si>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</si>
  <si>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</si>
  <si>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</si>
  <si>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</si>
  <si>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</si>
  <si>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</si>
  <si>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</si>
  <si>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</si>
  <si>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</si>
  <si>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</si>
  <si>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</si>
  <si>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</si>
  <si>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</si>
  <si>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</si>
  <si>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</si>
  <si>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</si>
  <si>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</si>
  <si>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</si>
  <si>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</si>
  <si>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</si>
  <si>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</si>
  <si>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</si>
  <si>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</si>
  <si>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</si>
  <si>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</si>
  <si>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</si>
  <si>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</si>
  <si>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</si>
  <si>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</si>
  <si>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</si>
  <si>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</si>
  <si>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</si>
  <si>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</si>
  <si>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</si>
  <si>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</si>
  <si>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</si>
  <si>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</si>
  <si>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</si>
  <si>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</si>
  <si>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</si>
  <si>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</si>
  <si>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</si>
  <si>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</si>
  <si>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</si>
  <si>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</si>
  <si>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</si>
  <si>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</si>
  <si>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</si>
  <si>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</si>
  <si>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</si>
  <si>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</si>
  <si>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</si>
  <si>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</si>
  <si>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</si>
  <si>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</si>
  <si>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</si>
  <si>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</si>
  <si>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</si>
  <si>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</si>
  <si>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</si>
  <si>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</si>
  <si>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</si>
  <si>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</si>
  <si>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</si>
  <si>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</si>
  <si>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</si>
  <si>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</si>
  <si>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</si>
  <si>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</si>
  <si>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</si>
  <si>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</si>
  <si>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</si>
  <si>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</si>
  <si>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</si>
  <si>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</si>
  <si>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</si>
  <si>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</si>
  <si>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</si>
  <si>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</si>
  <si>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</si>
  <si>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</si>
  <si>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</si>
  <si>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</si>
  <si>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</si>
  <si>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</si>
  <si>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</si>
  <si>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</si>
  <si>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</si>
  <si>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</si>
  <si>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</si>
  <si>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</si>
  <si>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</si>
  <si>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</si>
  <si>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</si>
  <si>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</si>
  <si>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</si>
  <si>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</si>
  <si>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</si>
  <si>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</si>
  <si>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</si>
  <si>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</si>
  <si>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</si>
  <si>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</si>
  <si>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</si>
  <si>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</si>
  <si>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</si>
  <si>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</si>
  <si>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</si>
  <si>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</si>
  <si>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</si>
  <si>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</si>
  <si>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</si>
  <si>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</si>
  <si>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</si>
  <si>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</si>
  <si>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</si>
  <si>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</si>
  <si>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</si>
  <si>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</si>
  <si>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</si>
  <si>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</si>
  <si>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</si>
  <si>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</si>
  <si>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</si>
  <si>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</si>
  <si>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</si>
  <si>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</si>
  <si>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</si>
  <si>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</si>
  <si>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</si>
  <si>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</si>
  <si>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</si>
  <si>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</si>
  <si>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</si>
  <si>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</si>
  <si>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</si>
  <si>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</si>
  <si>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</si>
  <si>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</si>
  <si>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</si>
  <si>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</si>
  <si>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</si>
  <si>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</si>
  <si>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</si>
  <si>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</si>
  <si>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</si>
  <si>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</si>
  <si>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</si>
  <si>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</si>
  <si>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</si>
  <si>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</si>
  <si>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</si>
  <si>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</si>
  <si>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</si>
  <si>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</si>
  <si>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</si>
  <si>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</si>
  <si>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</si>
  <si>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</si>
  <si>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</si>
  <si>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</si>
  <si>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</si>
  <si>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</si>
  <si>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</si>
  <si>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</si>
  <si>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</si>
  <si>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</si>
  <si>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</si>
  <si>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</si>
  <si>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</si>
  <si>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</si>
  <si>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</si>
  <si>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</si>
  <si>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</si>
  <si>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</si>
  <si>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</si>
  <si>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</si>
  <si>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</si>
  <si>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</si>
  <si>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</si>
  <si>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</si>
  <si>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</si>
  <si>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</si>
  <si>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</si>
  <si>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</si>
  <si>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</si>
  <si>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</si>
  <si>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</si>
  <si>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</si>
  <si>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</si>
  <si>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</si>
  <si>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</si>
  <si>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</si>
  <si>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</si>
  <si>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</si>
  <si>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</si>
  <si>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</si>
  <si>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</si>
  <si>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</si>
  <si>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</si>
  <si>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</si>
  <si>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</si>
  <si>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</si>
  <si>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</si>
  <si>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</si>
  <si>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</si>
  <si>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</si>
  <si>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</si>
  <si>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</si>
  <si>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</si>
  <si>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</si>
  <si>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</si>
  <si>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</si>
  <si>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</si>
  <si>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</si>
  <si>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</si>
  <si>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</si>
  <si>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</si>
  <si>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</si>
  <si>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</si>
  <si>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</si>
  <si>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</si>
  <si>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</si>
  <si>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</si>
  <si>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</si>
  <si>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</si>
  <si>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</si>
  <si>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</si>
  <si>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</si>
  <si>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</si>
  <si>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</si>
  <si>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</si>
  <si>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</si>
  <si>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</si>
  <si>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</si>
  <si>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</si>
  <si>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</si>
  <si>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</si>
  <si>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</si>
  <si>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</si>
  <si>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</si>
  <si>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</si>
  <si>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</si>
  <si>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</si>
  <si>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</si>
  <si>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</si>
  <si>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</si>
  <si>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</si>
  <si>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</si>
  <si>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</si>
  <si>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</si>
  <si>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</si>
  <si>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</si>
  <si>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</si>
  <si>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</si>
  <si>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</si>
  <si>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</si>
  <si>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</si>
  <si>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</si>
  <si>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</si>
  <si>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</si>
  <si>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</si>
  <si>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</si>
  <si>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</si>
  <si>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</si>
  <si>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</si>
  <si>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</si>
  <si>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</si>
  <si>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</si>
  <si>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</si>
  <si>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</si>
  <si>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</si>
  <si>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</si>
  <si>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</si>
  <si>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</si>
  <si>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</si>
  <si>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</si>
  <si>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</si>
  <si>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</si>
  <si>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</si>
  <si>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</si>
  <si>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</si>
  <si>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</si>
  <si>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</si>
  <si>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</si>
  <si>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</si>
  <si>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</si>
  <si>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</si>
  <si>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</si>
  <si>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</si>
  <si>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</si>
  <si>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</si>
  <si>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</si>
  <si>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</si>
  <si>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</si>
  <si>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</si>
  <si>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</si>
  <si>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</si>
  <si>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</si>
  <si>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</si>
  <si>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</si>
  <si>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</si>
  <si>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</si>
  <si>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</si>
  <si>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</si>
  <si>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</si>
  <si>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</si>
  <si>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</si>
  <si>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</si>
  <si>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</si>
  <si>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</si>
  <si>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</si>
  <si>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</si>
  <si>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</si>
  <si>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</si>
  <si>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</si>
  <si>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</si>
  <si>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</si>
  <si>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</si>
  <si>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</si>
  <si>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</si>
  <si>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</si>
  <si>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</si>
  <si>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</si>
  <si>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</si>
  <si>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</si>
  <si>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</si>
  <si>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</si>
  <si>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</si>
  <si>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</si>
  <si>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</si>
  <si>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</si>
  <si>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</si>
  <si>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</si>
  <si>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</si>
  <si>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</si>
  <si>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</si>
  <si>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</si>
  <si>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</si>
  <si>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</si>
  <si>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</si>
  <si>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</si>
  <si>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</si>
  <si>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</si>
  <si>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</si>
  <si>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</si>
  <si>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</si>
  <si>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</si>
  <si>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</si>
  <si>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</si>
  <si>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</si>
  <si>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</si>
  <si>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</si>
  <si>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</si>
  <si>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</si>
  <si>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</si>
  <si>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</si>
  <si>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</si>
  <si>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</si>
  <si>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</si>
  <si>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</si>
  <si>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</si>
  <si>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</si>
  <si>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</si>
  <si>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</si>
  <si>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</si>
  <si>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</si>
  <si>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</si>
  <si>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</si>
  <si>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</si>
  <si>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</si>
  <si>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</si>
  <si>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</si>
  <si>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</si>
  <si>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</si>
  <si>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</si>
  <si>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</si>
  <si>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</si>
  <si>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</si>
  <si>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</si>
  <si>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</si>
  <si>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</si>
  <si>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</si>
  <si>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</si>
  <si>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</si>
  <si>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</si>
  <si>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</si>
  <si>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</si>
  <si>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</si>
  <si>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</si>
  <si>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</si>
  <si>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</si>
  <si>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</si>
  <si>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</si>
  <si>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</si>
  <si>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</si>
  <si>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</si>
  <si>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</si>
  <si>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</si>
  <si>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</si>
  <si>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</si>
  <si>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</si>
  <si>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</si>
  <si>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</si>
  <si>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</si>
  <si>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</si>
  <si>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</si>
  <si>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</si>
  <si>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</si>
  <si>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</si>
  <si>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</si>
  <si>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</si>
  <si>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</si>
  <si>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</si>
  <si>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</si>
  <si>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</si>
  <si>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</si>
  <si>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</si>
  <si>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</si>
  <si>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</si>
  <si>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</si>
  <si>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</si>
  <si>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</si>
  <si>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</si>
  <si>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</si>
  <si>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</si>
  <si>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</si>
  <si>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</si>
  <si>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</si>
  <si>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</si>
  <si>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</si>
  <si>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</si>
  <si>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</si>
  <si>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</si>
  <si>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</si>
  <si>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</si>
  <si>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</si>
  <si>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</si>
  <si>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</si>
  <si>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</si>
  <si>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</si>
  <si>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</si>
  <si>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</si>
  <si>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</si>
  <si>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</si>
  <si>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</si>
  <si>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</si>
  <si>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</si>
  <si>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</si>
  <si>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</si>
  <si>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</si>
  <si>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</si>
  <si>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</si>
  <si>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</si>
  <si>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</si>
  <si>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</si>
  <si>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</si>
  <si>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</si>
  <si>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</si>
  <si>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</si>
  <si>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</si>
  <si>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</si>
  <si>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</si>
  <si>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</si>
  <si>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</si>
  <si>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</si>
  <si>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</si>
  <si>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</si>
  <si>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</si>
  <si>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</si>
  <si>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</si>
  <si>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</si>
  <si>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</si>
  <si>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</si>
  <si>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</si>
  <si>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</si>
  <si>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</si>
  <si>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</si>
  <si>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</si>
  <si>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</si>
  <si>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</si>
  <si>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</si>
  <si>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</si>
  <si>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</si>
  <si>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</si>
  <si>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</si>
  <si>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</si>
  <si>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</si>
  <si>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</si>
  <si>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</si>
  <si>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</si>
  <si>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</si>
  <si>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</si>
  <si>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</si>
  <si>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</si>
  <si>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</si>
  <si>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</si>
  <si>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</si>
  <si>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</si>
  <si>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</si>
  <si>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</si>
  <si>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</si>
  <si>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</si>
  <si>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</si>
  <si>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</si>
  <si>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</si>
  <si>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</si>
  <si>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</si>
  <si>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</si>
  <si>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</si>
  <si>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</si>
  <si>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</si>
  <si>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</si>
  <si>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</si>
  <si>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</si>
  <si>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</si>
  <si>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</si>
  <si>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</si>
  <si>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</si>
  <si>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</si>
  <si>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</si>
  <si>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</si>
  <si>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</si>
  <si>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</si>
  <si>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</si>
  <si>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</si>
  <si>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</si>
  <si>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</si>
  <si>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</si>
  <si>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</si>
  <si>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</si>
  <si>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</si>
  <si>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</si>
  <si>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</si>
  <si>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</si>
  <si>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</si>
  <si>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</si>
  <si>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</si>
  <si>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</si>
  <si>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</si>
  <si>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</si>
  <si>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</si>
  <si>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</si>
  <si>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</si>
  <si>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</si>
  <si>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</si>
  <si>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</si>
  <si>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</si>
  <si>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</si>
  <si>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</si>
  <si>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</si>
  <si>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</si>
  <si>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</si>
  <si>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</si>
  <si>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</si>
  <si>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</si>
  <si>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</si>
  <si>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</si>
  <si>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</si>
  <si>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</si>
  <si>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</si>
  <si>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</si>
  <si>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</si>
  <si>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</si>
  <si>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</si>
  <si>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</si>
  <si>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</si>
  <si>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</si>
  <si>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</si>
  <si>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</si>
  <si>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</si>
  <si>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</si>
  <si>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</si>
  <si>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</si>
  <si>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</si>
  <si>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</si>
  <si>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</si>
  <si>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</si>
  <si>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</si>
  <si>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</si>
  <si>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</si>
  <si>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</si>
  <si>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</si>
  <si>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</si>
  <si>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</si>
  <si>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</si>
  <si>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</si>
  <si>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</si>
  <si>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</si>
  <si>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</si>
  <si>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</si>
  <si>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</si>
  <si>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</si>
  <si>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</si>
  <si>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</si>
  <si>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</si>
  <si>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</si>
  <si>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</si>
  <si>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</si>
  <si>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</si>
  <si>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</si>
  <si>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</si>
  <si>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</si>
  <si>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</si>
  <si>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</si>
  <si>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</si>
  <si>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</si>
  <si>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</si>
  <si>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</si>
  <si>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</si>
  <si>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</si>
  <si>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</si>
  <si>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</si>
  <si>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</si>
  <si>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</si>
  <si>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</si>
  <si>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</si>
  <si>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</si>
  <si>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</si>
  <si>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</si>
  <si>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</si>
  <si>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</si>
  <si>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</si>
  <si>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</si>
  <si>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</si>
  <si>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</si>
  <si>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</si>
  <si>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</si>
  <si>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</si>
  <si>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</si>
  <si>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</si>
  <si>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</si>
  <si>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</si>
  <si>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</si>
  <si>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</si>
  <si>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</si>
  <si>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</si>
  <si>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</si>
  <si>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</si>
  <si>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</si>
  <si>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</si>
  <si>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</si>
  <si>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</si>
  <si>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</si>
  <si>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</si>
  <si>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</si>
  <si>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</si>
  <si>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</si>
  <si>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</si>
  <si>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</si>
  <si>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</si>
  <si>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</si>
  <si>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</si>
  <si>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</si>
  <si>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</si>
  <si>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</si>
  <si>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</si>
  <si>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</si>
  <si>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</si>
  <si>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</si>
  <si>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</si>
  <si>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</si>
  <si>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</si>
  <si>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</si>
  <si>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</si>
  <si>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</si>
  <si>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</si>
  <si>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</si>
  <si>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</si>
  <si>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</si>
  <si>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</si>
  <si>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</si>
  <si>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</si>
  <si>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</si>
  <si>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</si>
  <si>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</si>
  <si>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</si>
  <si>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</si>
  <si>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</si>
  <si>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</si>
  <si>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</si>
  <si>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</si>
  <si>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</si>
  <si>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</si>
  <si>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</si>
  <si>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</si>
  <si>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</si>
  <si>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</si>
  <si>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</si>
  <si>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</si>
  <si>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</si>
  <si>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</si>
  <si>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</si>
  <si>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</si>
  <si>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</si>
  <si>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</si>
  <si>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</si>
  <si>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</si>
  <si>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</si>
  <si>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</si>
  <si>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</si>
  <si>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</si>
  <si>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</si>
  <si>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</si>
  <si>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</si>
  <si>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</si>
  <si>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</si>
  <si>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</si>
  <si>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</si>
  <si>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</si>
  <si>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</si>
  <si>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</si>
  <si>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</si>
  <si>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</si>
  <si>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</si>
  <si>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</si>
  <si>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</si>
  <si>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</si>
  <si>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</si>
  <si>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</si>
  <si>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</si>
  <si>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</si>
  <si>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</si>
  <si>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</si>
  <si>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</si>
  <si>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</si>
  <si>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</si>
  <si>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</si>
  <si>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</si>
  <si>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</si>
  <si>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</si>
  <si>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</si>
  <si>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</si>
  <si>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</si>
  <si>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</si>
  <si>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</si>
  <si>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</si>
  <si>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</si>
  <si>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</si>
  <si>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</si>
  <si>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</si>
  <si>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</si>
  <si>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</si>
  <si>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</si>
  <si>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</si>
  <si>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</si>
  <si>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</si>
  <si>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</si>
  <si>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</si>
  <si>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</si>
  <si>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</si>
  <si>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</si>
  <si>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</si>
  <si>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</si>
  <si>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</si>
  <si>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</si>
  <si>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</si>
  <si>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</si>
  <si>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</si>
  <si>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</si>
  <si>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</si>
  <si>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</si>
  <si>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</si>
  <si>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</si>
  <si>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</si>
  <si>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</si>
  <si>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</si>
  <si>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</si>
  <si>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</si>
  <si>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</si>
  <si>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</si>
  <si>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</si>
  <si>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</si>
  <si>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</si>
  <si>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</si>
  <si>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</si>
  <si>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</si>
  <si>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</si>
  <si>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</si>
  <si>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</si>
  <si>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</si>
  <si>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</si>
  <si>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</si>
  <si>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</si>
  <si>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</si>
  <si>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</si>
  <si>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</si>
  <si>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</si>
  <si>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</si>
  <si>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</si>
  <si>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</si>
  <si>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</si>
  <si>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</si>
  <si>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</si>
  <si>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</si>
  <si>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</si>
  <si>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</si>
  <si>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</si>
  <si>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</si>
  <si>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</si>
  <si>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</si>
  <si>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</si>
  <si>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</si>
  <si>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</si>
  <si>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</si>
  <si>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</si>
  <si>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</si>
  <si>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</si>
  <si>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</si>
  <si>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</si>
  <si>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</si>
  <si>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</si>
  <si>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</si>
  <si>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</si>
  <si>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</si>
  <si>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</si>
  <si>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</si>
  <si>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</si>
  <si>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</si>
  <si>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</si>
  <si>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</si>
  <si>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</si>
  <si>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</si>
  <si>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</si>
  <si>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</si>
  <si>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</si>
  <si>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</si>
  <si>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</si>
  <si>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</si>
  <si>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</si>
  <si>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</si>
  <si>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</si>
  <si>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</si>
  <si>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</si>
  <si>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</si>
  <si>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</si>
  <si>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</si>
  <si>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</si>
  <si>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</si>
  <si>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</si>
  <si>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</si>
  <si>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</si>
  <si>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</si>
  <si>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</si>
  <si>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</si>
  <si>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</si>
  <si>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</si>
  <si>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</si>
  <si>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</si>
  <si>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</si>
  <si>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</si>
  <si>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</si>
  <si>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</si>
  <si>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</si>
  <si>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</si>
  <si>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</si>
  <si>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</si>
  <si>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</si>
  <si>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</si>
  <si>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</si>
  <si>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</si>
  <si>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</si>
  <si>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</si>
  <si>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</si>
  <si>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</si>
  <si>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</si>
  <si>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</si>
  <si>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</si>
  <si>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</si>
  <si>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</si>
  <si>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</si>
  <si>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</si>
  <si>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</si>
  <si>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</si>
  <si>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</si>
  <si>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</si>
  <si>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</si>
  <si>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</si>
  <si>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</si>
  <si>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</si>
  <si>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</si>
  <si>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</si>
  <si>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</si>
  <si>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</si>
  <si>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</si>
  <si>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</si>
  <si>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</si>
  <si>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</si>
  <si>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</si>
  <si>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</si>
  <si>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</si>
  <si>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</si>
  <si>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</si>
  <si>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</si>
  <si>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</si>
  <si>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</si>
  <si>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</si>
  <si>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</si>
  <si>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</si>
  <si>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</si>
  <si>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</si>
  <si>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</si>
  <si>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</si>
  <si>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</si>
  <si>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</si>
  <si>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</si>
  <si>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</si>
  <si>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</si>
  <si>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</si>
  <si>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</si>
  <si>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</si>
  <si>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</si>
  <si>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</si>
  <si>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</si>
  <si>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</si>
  <si>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</si>
  <si>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</si>
  <si>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</si>
  <si>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</si>
  <si>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</si>
  <si>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</si>
  <si>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</si>
  <si>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</si>
  <si>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</si>
  <si>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</si>
  <si>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</si>
  <si>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</si>
  <si>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</si>
  <si>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</si>
  <si>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</si>
  <si>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</si>
  <si>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</si>
  <si>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</si>
  <si>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</si>
  <si>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</si>
  <si>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</si>
  <si>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</si>
  <si>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</si>
  <si>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</si>
  <si>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</si>
  <si>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</si>
  <si>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</si>
  <si>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</si>
  <si>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</si>
  <si>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</si>
  <si>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</si>
  <si>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</si>
  <si>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</si>
  <si>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</si>
  <si>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</si>
  <si>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</si>
  <si>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</si>
  <si>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</si>
  <si>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</si>
  <si>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</si>
  <si>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</si>
  <si>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</si>
  <si>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</si>
  <si>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</si>
  <si>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</si>
  <si>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</si>
  <si>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</si>
  <si>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</si>
  <si>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</si>
  <si>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</si>
  <si>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</si>
  <si>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</si>
  <si>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</si>
  <si>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</si>
  <si>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</si>
  <si>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</si>
  <si>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</si>
  <si>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</si>
  <si>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</si>
  <si>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</si>
  <si>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</si>
  <si>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</si>
  <si>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</si>
  <si>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</si>
  <si>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</si>
  <si>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</si>
  <si>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</si>
  <si>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</si>
  <si>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</si>
  <si>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</si>
  <si>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</si>
  <si>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</si>
  <si>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</si>
  <si>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</si>
  <si>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</si>
  <si>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</si>
  <si>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</si>
  <si>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</si>
  <si>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</si>
  <si>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</si>
  <si>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</si>
  <si>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</si>
  <si>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</si>
  <si>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</si>
  <si>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</si>
  <si>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</si>
  <si>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</si>
  <si>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</si>
  <si>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</si>
  <si>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</si>
  <si>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</si>
  <si>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</si>
  <si>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</si>
  <si>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</si>
  <si>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</si>
  <si>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</si>
  <si>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</si>
  <si>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</si>
  <si>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</si>
  <si>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</si>
  <si>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</si>
  <si>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</si>
  <si>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</si>
  <si>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</si>
  <si>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</si>
  <si>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</si>
  <si>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</si>
  <si>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</si>
  <si>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</si>
  <si>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</si>
  <si>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</si>
  <si>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</si>
  <si>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</si>
  <si>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</si>
  <si>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</si>
  <si>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</si>
  <si>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</si>
  <si>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</si>
  <si>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</si>
  <si>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</si>
  <si>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</si>
  <si>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</si>
  <si>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</si>
  <si>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</si>
  <si>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</si>
  <si>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</si>
  <si>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</si>
  <si>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</si>
  <si>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</si>
  <si>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</si>
  <si>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</si>
  <si>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</si>
  <si>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</si>
  <si>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</si>
  <si>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</si>
  <si>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</si>
  <si>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</si>
  <si>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</si>
  <si>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</si>
  <si>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</si>
  <si>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</si>
  <si>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</si>
  <si>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</si>
  <si>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</si>
  <si>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</si>
  <si>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</si>
  <si>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</si>
  <si>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</si>
  <si>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</si>
  <si>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</si>
  <si>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</si>
  <si>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</si>
  <si>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</si>
  <si>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</si>
  <si>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</si>
  <si>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</si>
  <si>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</si>
  <si>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</si>
  <si>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</si>
  <si>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</si>
  <si>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</si>
  <si>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</si>
  <si>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</si>
  <si>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</si>
  <si>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</si>
  <si>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</si>
  <si>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</si>
  <si>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</si>
  <si>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</si>
  <si>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</si>
  <si>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</si>
  <si>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</si>
  <si>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</si>
  <si>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</si>
  <si>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</si>
  <si>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</si>
  <si>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</si>
  <si>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</si>
  <si>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</si>
  <si>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</si>
  <si>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</si>
  <si>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</si>
  <si>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</si>
  <si>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</si>
  <si>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</si>
  <si>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</si>
  <si>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</si>
  <si>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</si>
  <si>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</si>
  <si>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</si>
  <si>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</si>
  <si>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</si>
  <si>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</si>
  <si>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</si>
  <si>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</si>
  <si>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</si>
  <si>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</si>
  <si>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</si>
  <si>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</si>
  <si>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</si>
  <si>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</si>
  <si>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</si>
  <si>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</si>
  <si>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</si>
  <si>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</si>
  <si>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</si>
  <si>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</si>
  <si>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</si>
  <si>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</si>
  <si>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</si>
  <si>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</si>
  <si>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</si>
  <si>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</si>
  <si>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</si>
  <si>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</si>
  <si>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</si>
  <si>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</si>
  <si>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</si>
  <si>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</si>
  <si>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</si>
  <si>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</si>
  <si>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</si>
  <si>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</si>
  <si>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</si>
  <si>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</si>
  <si>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</si>
  <si>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</si>
  <si>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</si>
  <si>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</si>
  <si>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</si>
  <si>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</si>
  <si>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</si>
  <si>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</si>
  <si>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</si>
  <si>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</si>
  <si>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</si>
  <si>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</si>
  <si>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</si>
  <si>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</si>
  <si>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</si>
  <si>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</si>
  <si>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</si>
  <si>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</si>
  <si>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</si>
  <si>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</si>
  <si>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</si>
  <si>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</si>
  <si>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</si>
  <si>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</si>
  <si>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</si>
  <si>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</si>
  <si>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</si>
  <si>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</si>
  <si>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</si>
  <si>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</si>
  <si>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</si>
  <si>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</si>
  <si>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</si>
  <si>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</si>
  <si>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</si>
  <si>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</si>
  <si>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</si>
  <si>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</si>
  <si>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</si>
  <si>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</si>
  <si>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</si>
  <si>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</si>
  <si>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</si>
  <si>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</si>
  <si>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</si>
  <si>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</si>
  <si>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</si>
  <si>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</si>
  <si>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</si>
  <si>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</si>
  <si>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</si>
  <si>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</si>
  <si>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</si>
  <si>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</si>
  <si>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</si>
  <si>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</si>
  <si>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</si>
  <si>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</si>
  <si>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</si>
  <si>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</si>
  <si>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</si>
  <si>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</si>
  <si>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</si>
  <si>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</si>
  <si>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</si>
  <si>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</si>
  <si>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</si>
  <si>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</si>
  <si>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</si>
  <si>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</si>
  <si>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</si>
  <si>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</si>
  <si>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</si>
  <si>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</si>
  <si>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</si>
  <si>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</si>
  <si>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</si>
  <si>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</si>
  <si>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</si>
  <si>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</si>
  <si>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</si>
  <si>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</si>
  <si>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</si>
  <si>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</si>
  <si>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</si>
  <si>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</si>
  <si>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</si>
  <si>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</si>
  <si>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</si>
  <si>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</si>
  <si>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</si>
  <si>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</si>
  <si>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</si>
  <si>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</si>
  <si>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</si>
  <si>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</si>
  <si>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</si>
  <si>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</si>
  <si>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</si>
  <si>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</si>
  <si>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</si>
  <si>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</si>
  <si>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</si>
  <si>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</si>
  <si>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</si>
  <si>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</si>
  <si>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</si>
  <si>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</si>
  <si>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</si>
  <si>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</si>
  <si>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</si>
  <si>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</si>
  <si>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</si>
  <si>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</si>
  <si>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</si>
  <si>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</si>
  <si>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</si>
  <si>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</si>
  <si>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</si>
  <si>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</si>
  <si>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</si>
  <si>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</si>
  <si>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</si>
  <si>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</si>
  <si>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</si>
  <si>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</si>
  <si>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</si>
  <si>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</si>
  <si>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</si>
  <si>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</si>
  <si>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</si>
  <si>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</si>
  <si>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</si>
  <si>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</si>
  <si>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</si>
  <si>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</si>
  <si>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</si>
  <si>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</si>
  <si>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</si>
  <si>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</si>
  <si>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</si>
  <si>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</si>
  <si>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</si>
  <si>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</si>
  <si>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</si>
  <si>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</si>
  <si>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</si>
  <si>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</si>
  <si>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</si>
  <si>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</si>
  <si>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</si>
  <si>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</si>
  <si>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</si>
  <si>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</si>
  <si>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</si>
  <si>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</si>
  <si>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</si>
  <si>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</si>
  <si>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</si>
  <si>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</si>
  <si>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</si>
  <si>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</si>
  <si>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</si>
  <si>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</si>
  <si>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</si>
  <si>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</si>
  <si>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</si>
  <si>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</si>
  <si>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</si>
  <si>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</si>
  <si>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</si>
  <si>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</si>
  <si>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</si>
  <si>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</si>
  <si>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</si>
  <si>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</si>
  <si>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</si>
  <si>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</si>
  <si>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</si>
  <si>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</si>
  <si>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</si>
  <si>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</si>
  <si>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</si>
  <si>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</si>
  <si>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</si>
  <si>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</si>
  <si>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</si>
  <si>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</si>
  <si>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</si>
  <si>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</si>
  <si>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</si>
  <si>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</si>
  <si>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</si>
  <si>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</si>
  <si>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</si>
  <si>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</si>
  <si>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</si>
  <si>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</si>
  <si>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</si>
  <si>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</si>
  <si>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</si>
  <si>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</si>
  <si>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</si>
  <si>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</si>
  <si>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</si>
  <si>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</si>
  <si>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</si>
  <si>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</si>
  <si>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</si>
  <si>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</si>
  <si>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</si>
  <si>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</si>
  <si>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</si>
  <si>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</si>
  <si>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</si>
  <si>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</si>
  <si>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</si>
  <si>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</si>
  <si>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</si>
  <si>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</si>
  <si>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</si>
  <si>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</si>
  <si>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</si>
  <si>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</si>
  <si>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</si>
  <si>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</si>
  <si>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</si>
  <si>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</si>
  <si>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</si>
  <si>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</si>
  <si>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</si>
  <si>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</si>
  <si>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</si>
  <si>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</si>
  <si>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</si>
  <si>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</si>
  <si>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</si>
  <si>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</si>
  <si>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</si>
  <si>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</si>
  <si>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</si>
  <si>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</si>
  <si>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</si>
  <si>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</si>
  <si>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</si>
  <si>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</si>
  <si>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</si>
  <si>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</si>
  <si>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</si>
  <si>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</si>
  <si>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</si>
  <si>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</si>
  <si>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</si>
  <si>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</si>
  <si>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</si>
  <si>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</si>
  <si>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</si>
  <si>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</si>
  <si>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</si>
  <si>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</si>
  <si>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</si>
  <si>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</si>
  <si>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</si>
  <si>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</si>
  <si>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</si>
  <si>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</si>
  <si>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</si>
  <si>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</si>
  <si>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</si>
  <si>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</si>
  <si>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</si>
  <si>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</si>
  <si>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</si>
  <si>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</si>
  <si>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</si>
  <si>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</si>
  <si>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</si>
  <si>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</si>
  <si>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</si>
  <si>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</si>
  <si>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</si>
  <si>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</si>
  <si>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</si>
  <si>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</si>
  <si>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</si>
  <si>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</si>
  <si>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</si>
  <si>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</si>
  <si>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</si>
  <si>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</si>
  <si>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</si>
  <si>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</si>
  <si>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</si>
  <si>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</si>
  <si>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</si>
  <si>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</si>
  <si>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</si>
  <si>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</si>
  <si>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</si>
  <si>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</si>
  <si>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</si>
  <si>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</si>
  <si>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</si>
  <si>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</si>
  <si>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</si>
  <si>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</si>
  <si>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</si>
  <si>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</si>
  <si>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</si>
  <si>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</si>
  <si>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</si>
  <si>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</si>
  <si>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</si>
  <si>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</si>
  <si>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</si>
  <si>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</si>
  <si>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</si>
  <si>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</si>
  <si>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</si>
  <si>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</si>
  <si>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</si>
  <si>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</si>
  <si>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</si>
  <si>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</si>
  <si>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</si>
  <si>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</si>
  <si>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</si>
  <si>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</si>
  <si>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</si>
  <si>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</si>
  <si>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</si>
  <si>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</si>
  <si>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</si>
  <si>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</si>
  <si>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</si>
  <si>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</si>
  <si>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</si>
  <si>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</si>
  <si>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</si>
  <si>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</si>
  <si>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</si>
  <si>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</si>
  <si>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</si>
  <si>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</si>
  <si>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</si>
  <si>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</si>
  <si>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</si>
  <si>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</si>
  <si>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</si>
  <si>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</si>
  <si>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</si>
  <si>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</si>
  <si>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</si>
  <si>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</si>
  <si>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</si>
  <si>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</si>
  <si>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</si>
  <si>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</si>
  <si>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</si>
  <si>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</si>
  <si>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</si>
  <si>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</si>
  <si>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</si>
  <si>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</si>
  <si>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</si>
  <si>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</si>
  <si>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</si>
  <si>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</si>
  <si>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</si>
  <si>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</si>
  <si>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</si>
  <si>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</si>
  <si>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</si>
  <si>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</si>
  <si>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</si>
  <si>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</si>
  <si>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</si>
  <si>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</si>
  <si>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</si>
  <si>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</si>
  <si>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</si>
  <si>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</si>
  <si>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</si>
  <si>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</si>
  <si>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</si>
  <si>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</si>
  <si>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</si>
  <si>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</si>
  <si>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</si>
  <si>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</si>
  <si>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</si>
  <si>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</si>
  <si>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</si>
  <si>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</si>
  <si>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</si>
  <si>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</si>
  <si>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</si>
  <si>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</si>
  <si>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</si>
  <si>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</si>
  <si>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</si>
  <si>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</si>
  <si>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</si>
  <si>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</si>
  <si>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</si>
  <si>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</si>
  <si>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</si>
  <si>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</si>
  <si>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</si>
  <si>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</si>
  <si>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</si>
  <si>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</si>
  <si>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</si>
  <si>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</si>
  <si>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</si>
  <si>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</si>
  <si>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</si>
  <si>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</si>
  <si>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</si>
  <si>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</si>
  <si>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</si>
  <si>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</si>
  <si>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</si>
  <si>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</si>
  <si>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</si>
  <si>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</si>
  <si>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</si>
  <si>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</si>
  <si>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</si>
  <si>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</si>
  <si>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</si>
  <si>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</si>
  <si>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</si>
  <si>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</si>
  <si>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</si>
  <si>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</si>
  <si>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</si>
  <si>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</si>
  <si>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</si>
  <si>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</si>
  <si>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</si>
  <si>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</si>
  <si>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</si>
  <si>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</si>
  <si>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</si>
  <si>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</si>
  <si>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</si>
  <si>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</si>
  <si>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</si>
  <si>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</si>
  <si>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</si>
  <si>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</si>
  <si>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</si>
  <si>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</si>
  <si>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</si>
  <si>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</si>
  <si>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</si>
  <si>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</si>
  <si>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</si>
  <si>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</si>
  <si>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</si>
  <si>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</si>
  <si>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</si>
  <si>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</si>
  <si>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</si>
  <si>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</si>
  <si>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</si>
  <si>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</si>
  <si>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</si>
  <si>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</si>
  <si>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</si>
  <si>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</si>
  <si>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</si>
  <si>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</si>
  <si>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</si>
  <si>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</si>
  <si>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</si>
  <si>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</si>
  <si>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</si>
  <si>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</si>
  <si>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</si>
  <si>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</si>
  <si>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</si>
  <si>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</si>
  <si>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</si>
  <si>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</si>
  <si>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</si>
  <si>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</si>
  <si>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</si>
  <si>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</si>
  <si>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</si>
  <si>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</si>
  <si>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</si>
  <si>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</si>
  <si>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</si>
  <si>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</si>
  <si>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</si>
  <si>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</si>
  <si>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</si>
  <si>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</si>
  <si>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</si>
  <si>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</si>
  <si>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</si>
  <si>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</si>
  <si>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</si>
  <si>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</si>
  <si>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</si>
  <si>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</si>
  <si>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</si>
  <si>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</si>
  <si>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</si>
  <si>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</si>
  <si>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</si>
  <si>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</si>
  <si>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</si>
  <si>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</si>
  <si>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</si>
  <si>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</si>
  <si>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</si>
  <si>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</si>
  <si>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</si>
  <si>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</si>
  <si>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</si>
  <si>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</si>
  <si>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</si>
  <si>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</si>
  <si>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</si>
  <si>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</si>
  <si>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</si>
  <si>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</si>
  <si>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</si>
  <si>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</si>
  <si>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</si>
  <si>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</si>
  <si>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</si>
  <si>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</si>
  <si>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</si>
  <si>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</si>
  <si>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</si>
  <si>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</si>
  <si>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</si>
  <si>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</si>
  <si>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</si>
  <si>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</si>
  <si>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</si>
  <si>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</si>
  <si>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</si>
  <si>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</si>
  <si>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</si>
  <si>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</si>
  <si>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</si>
  <si>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</si>
  <si>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</si>
  <si>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</si>
  <si>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</si>
  <si>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</si>
  <si>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</si>
  <si>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</si>
  <si>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</si>
  <si>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</si>
  <si>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</si>
  <si>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</si>
  <si>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</si>
  <si>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</si>
  <si>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</si>
  <si>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</si>
  <si>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</si>
  <si>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</si>
  <si>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</si>
  <si>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</si>
  <si>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</si>
  <si>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</si>
  <si>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</si>
  <si>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</si>
  <si>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</si>
  <si>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</si>
  <si>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</si>
  <si>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</si>
  <si>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</si>
  <si>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</si>
  <si>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</si>
  <si>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</si>
  <si>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</si>
  <si>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</si>
  <si>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</si>
  <si>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</si>
  <si>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</si>
  <si>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</si>
  <si>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</si>
  <si>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</si>
  <si>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</si>
  <si>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</si>
  <si>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</si>
  <si>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</si>
  <si>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</si>
  <si>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</si>
  <si>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</si>
  <si>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</si>
  <si>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</si>
  <si>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</si>
  <si>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</si>
  <si>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</si>
  <si>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</si>
  <si>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</si>
  <si>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</si>
  <si>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</si>
  <si>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</si>
  <si>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</si>
  <si>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</si>
  <si>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</si>
  <si>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</si>
  <si>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</si>
  <si>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</si>
  <si>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</si>
  <si>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</si>
  <si>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</si>
  <si>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</si>
  <si>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</si>
  <si>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</si>
  <si>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</si>
  <si>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</si>
  <si>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</si>
  <si>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</si>
  <si>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</si>
  <si>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</si>
  <si>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</si>
  <si>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</si>
  <si>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</si>
  <si>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</si>
  <si>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</si>
  <si>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</si>
  <si>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</si>
  <si>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</si>
  <si>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</si>
  <si>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</si>
  <si>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</si>
  <si>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</si>
  <si>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</si>
  <si>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</si>
  <si>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</si>
  <si>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</si>
  <si>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</si>
  <si>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</si>
  <si>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</si>
  <si>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</si>
  <si>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</si>
  <si>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</si>
  <si>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</si>
  <si>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</si>
  <si>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</si>
  <si>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</si>
  <si>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</si>
  <si>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</si>
  <si>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</si>
  <si>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</si>
  <si>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</si>
  <si>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</si>
  <si>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</si>
  <si>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</si>
  <si>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</si>
  <si>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</si>
  <si>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</si>
  <si>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</si>
  <si>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</si>
  <si>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</si>
  <si>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</si>
  <si>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</si>
  <si>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</si>
  <si>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</si>
  <si>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</si>
  <si>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</si>
  <si>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</si>
  <si>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</si>
  <si>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</si>
  <si>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</si>
  <si>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</si>
  <si>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</si>
  <si>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</si>
  <si>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</si>
  <si>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</si>
  <si>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</si>
  <si>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</si>
  <si>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</si>
  <si>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</si>
  <si>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</si>
  <si>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</si>
  <si>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</si>
  <si>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</si>
  <si>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</si>
  <si>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</si>
  <si>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</si>
  <si>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</si>
  <si>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</si>
  <si>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</si>
  <si>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</si>
  <si>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</si>
  <si>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</si>
  <si>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</si>
  <si>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</si>
  <si>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</si>
  <si>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</si>
  <si>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</si>
  <si>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</si>
  <si>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</si>
  <si>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</si>
  <si>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</si>
  <si>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</si>
  <si>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</si>
  <si>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</si>
  <si>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</si>
  <si>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</si>
  <si>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</si>
  <si>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</si>
  <si>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</si>
  <si>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</si>
  <si>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</si>
  <si>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</si>
  <si>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</si>
  <si>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</si>
  <si>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</si>
  <si>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</si>
  <si>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</si>
  <si>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</si>
  <si>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</si>
  <si>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</si>
  <si>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</si>
  <si>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</si>
  <si>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</si>
  <si>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</si>
  <si>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</si>
  <si>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</si>
  <si>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</si>
  <si>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</si>
  <si>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</si>
  <si>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</si>
  <si>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</si>
  <si>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</si>
  <si>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</si>
  <si>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</si>
  <si>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</si>
  <si>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</si>
  <si>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</si>
  <si>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</si>
  <si>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</si>
  <si>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</si>
  <si>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</si>
  <si>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</si>
  <si>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</si>
  <si>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</si>
  <si>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</si>
  <si>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</si>
  <si>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</si>
  <si>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</si>
  <si>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</si>
  <si>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</si>
  <si>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</si>
  <si>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</si>
  <si>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</si>
  <si>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</si>
  <si>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</si>
  <si>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</si>
  <si>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</si>
  <si>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</si>
  <si>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</si>
  <si>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</si>
  <si>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</si>
  <si>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</si>
  <si>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</si>
  <si>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</si>
  <si>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</si>
  <si>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</si>
  <si>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</si>
  <si>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</si>
  <si>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</si>
  <si>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</si>
  <si>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</si>
  <si>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</si>
  <si>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</si>
  <si>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</si>
  <si>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</si>
  <si>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</si>
  <si>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</si>
  <si>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</si>
  <si>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</si>
  <si>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</si>
  <si>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</si>
  <si>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</si>
  <si>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</si>
  <si>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</si>
  <si>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</si>
  <si>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</si>
  <si>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</si>
  <si>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</si>
  <si>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</si>
  <si>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</si>
  <si>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</si>
  <si>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</si>
  <si>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</si>
  <si>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</si>
  <si>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</si>
  <si>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</si>
  <si>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</si>
  <si>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</si>
  <si>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</si>
  <si>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</si>
  <si>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</si>
  <si>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</si>
  <si>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</si>
  <si>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</si>
  <si>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</si>
  <si>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</si>
  <si>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</si>
  <si>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</si>
  <si>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</si>
  <si>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</si>
  <si>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</si>
  <si>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</si>
  <si>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</si>
  <si>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</si>
  <si>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</si>
  <si>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</si>
  <si>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</si>
  <si>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</si>
  <si>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</si>
  <si>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</si>
  <si>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</si>
  <si>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</si>
  <si>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</si>
  <si>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</si>
  <si>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</si>
  <si>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</si>
  <si>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</si>
  <si>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</si>
  <si>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</si>
  <si>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</si>
  <si>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</si>
  <si>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</si>
  <si>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</si>
  <si>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</si>
  <si>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</si>
  <si>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</si>
  <si>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</si>
  <si>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</si>
  <si>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</si>
  <si>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</si>
  <si>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</si>
  <si>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</si>
  <si>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</si>
  <si>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</si>
  <si>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</si>
  <si>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</si>
  <si>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</si>
  <si>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</si>
  <si>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</si>
  <si>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</si>
  <si>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</si>
  <si>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</si>
  <si>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</si>
  <si>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</si>
  <si>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</si>
  <si>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</si>
  <si>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</si>
  <si>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</si>
  <si>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</si>
  <si>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</si>
  <si>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</si>
  <si>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</si>
  <si>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</si>
  <si>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</si>
  <si>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</si>
  <si>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</si>
  <si>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</si>
  <si>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</si>
  <si>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</si>
  <si>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</si>
  <si>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</si>
  <si>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</si>
  <si>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</si>
  <si>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</si>
  <si>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</si>
  <si>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</si>
  <si>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</si>
  <si>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</si>
  <si>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</si>
  <si>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</si>
  <si>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</si>
  <si>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</si>
  <si>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</si>
  <si>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</si>
  <si>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</si>
  <si>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</si>
  <si>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</si>
  <si>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</si>
  <si>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</si>
  <si>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</si>
  <si>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</si>
  <si>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</si>
  <si>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</si>
  <si>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</si>
  <si>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</si>
  <si>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</si>
  <si>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</si>
  <si>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</si>
  <si>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</si>
  <si>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</si>
  <si>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</si>
  <si>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</si>
  <si>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</si>
  <si>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</si>
  <si>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</si>
  <si>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</si>
  <si>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</si>
  <si>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</si>
  <si>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</si>
  <si>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</si>
  <si>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</si>
  <si>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</si>
  <si>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</si>
  <si>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</si>
  <si>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</si>
  <si>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</si>
  <si>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</si>
  <si>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</si>
  <si>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</si>
  <si>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</si>
  <si>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</si>
  <si>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</si>
  <si>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</si>
  <si>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</si>
  <si>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</si>
  <si>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</si>
  <si>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</si>
  <si>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</si>
  <si>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</si>
  <si>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</si>
  <si>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</si>
  <si>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</si>
  <si>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</si>
  <si>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</si>
  <si>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</si>
  <si>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</si>
  <si>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</si>
  <si>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</si>
  <si>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</si>
  <si>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</si>
  <si>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</si>
  <si>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</si>
  <si>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</si>
  <si>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</si>
  <si>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</si>
  <si>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</si>
  <si>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</si>
  <si>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</si>
  <si>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</si>
  <si>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</si>
  <si>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</si>
  <si>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</si>
  <si>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</si>
  <si>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</si>
  <si>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</si>
  <si>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</si>
  <si>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</si>
  <si>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</si>
  <si>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</si>
  <si>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</si>
  <si>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</si>
  <si>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</si>
  <si>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</si>
  <si>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</si>
  <si>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</si>
  <si>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</si>
  <si>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</si>
  <si>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</si>
  <si>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</si>
  <si>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</si>
  <si>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</si>
  <si>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</si>
  <si>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</si>
  <si>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</si>
  <si>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</si>
  <si>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</si>
  <si>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</si>
  <si>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</si>
  <si>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</si>
  <si>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</si>
  <si>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</si>
  <si>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</si>
  <si>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</si>
  <si>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</si>
  <si>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</si>
  <si>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</si>
  <si>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</si>
  <si>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</si>
  <si>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</si>
  <si>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</si>
  <si>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</si>
  <si>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</si>
  <si>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</si>
  <si>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</si>
  <si>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</si>
  <si>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</si>
  <si>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</si>
  <si>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</si>
  <si>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</si>
  <si>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</si>
  <si>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</si>
  <si>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</si>
  <si>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</si>
  <si>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</si>
  <si>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</si>
  <si>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</si>
  <si>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</si>
  <si>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</si>
  <si>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</si>
  <si>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</si>
  <si>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</si>
  <si>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</si>
  <si>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</si>
  <si>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</si>
  <si>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</si>
  <si>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</si>
  <si>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</si>
  <si>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</si>
  <si>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</si>
  <si>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</si>
  <si>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</si>
  <si>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</si>
  <si>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</si>
  <si>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</si>
  <si>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</si>
  <si>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</si>
  <si>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</si>
  <si>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</si>
  <si>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</si>
  <si>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</si>
  <si>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</si>
  <si>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</si>
  <si>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</si>
  <si>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</si>
  <si>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</si>
  <si>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</si>
  <si>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</si>
  <si>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</si>
  <si>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</si>
  <si>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</si>
  <si>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</si>
  <si>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</si>
  <si>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</si>
  <si>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</si>
  <si>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</si>
  <si>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</si>
  <si>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</si>
  <si>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</si>
  <si>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</si>
  <si>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</si>
  <si>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</si>
  <si>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</si>
  <si>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</si>
  <si>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</si>
  <si>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</si>
  <si>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</si>
  <si>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</si>
  <si>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</si>
  <si>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</si>
  <si>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</si>
  <si>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</si>
  <si>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</si>
  <si>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</si>
  <si>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</si>
  <si>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</si>
  <si>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</si>
  <si>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</si>
  <si>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</si>
  <si>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</si>
  <si>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</si>
  <si>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</si>
  <si>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</si>
  <si>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</si>
  <si>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</si>
  <si>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</si>
  <si>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</si>
  <si>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</si>
  <si>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</si>
  <si>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</si>
  <si>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</si>
  <si>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</si>
  <si>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</si>
  <si>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</si>
  <si>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</si>
  <si>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</si>
  <si>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</si>
  <si>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</si>
  <si>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</si>
  <si>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</si>
  <si>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</si>
  <si>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</si>
  <si>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</si>
  <si>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</si>
  <si>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</si>
  <si>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</si>
  <si>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</si>
  <si>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</si>
  <si>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</si>
  <si>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</si>
  <si>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</si>
  <si>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</si>
  <si>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</si>
  <si>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</si>
  <si>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</si>
  <si>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</si>
  <si>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</si>
  <si>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</si>
  <si>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</si>
  <si>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</si>
  <si>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</si>
  <si>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</si>
  <si>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</si>
  <si>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</si>
  <si>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</si>
  <si>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</si>
  <si>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</si>
  <si>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</si>
  <si>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</si>
  <si>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</si>
  <si>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</si>
  <si>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</si>
  <si>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</si>
  <si>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</si>
  <si>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</si>
  <si>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</si>
  <si>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</si>
  <si>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</si>
  <si>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</si>
  <si>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</si>
  <si>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</si>
  <si>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</si>
  <si>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</si>
  <si>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</si>
  <si>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</si>
  <si>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</si>
  <si>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</si>
  <si>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</si>
  <si>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</si>
  <si>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</si>
  <si>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</si>
  <si>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</si>
  <si>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</si>
  <si>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</si>
  <si>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</si>
  <si>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</si>
  <si>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</si>
  <si>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</si>
  <si>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</si>
  <si>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</si>
  <si>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</si>
  <si>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</si>
  <si>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</si>
  <si>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</si>
  <si>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</si>
  <si>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</si>
  <si>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</si>
  <si>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</si>
  <si>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</si>
  <si>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</si>
  <si>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</si>
  <si>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</si>
  <si>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</si>
  <si>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</si>
  <si>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</si>
  <si>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</si>
  <si>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</si>
  <si>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</si>
  <si>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</si>
  <si>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</si>
  <si>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</si>
  <si>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</si>
  <si>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</si>
  <si>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</si>
  <si>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</si>
  <si>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</si>
  <si>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</si>
  <si>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</si>
  <si>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</si>
  <si>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</si>
  <si>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</si>
  <si>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</si>
  <si>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</si>
  <si>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</si>
  <si>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</si>
  <si>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</si>
  <si>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</si>
  <si>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</si>
  <si>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</si>
  <si>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</si>
  <si>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</si>
  <si>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</si>
  <si>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</si>
  <si>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</si>
  <si>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</si>
  <si>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</si>
  <si>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</si>
  <si>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</si>
  <si>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</si>
  <si>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</si>
  <si>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</si>
  <si>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</si>
  <si>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</si>
  <si>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</si>
  <si>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</si>
  <si>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</si>
  <si>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</si>
  <si>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</si>
  <si>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</si>
  <si>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</si>
  <si>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</si>
  <si>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</si>
  <si>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</si>
  <si>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</si>
  <si>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</si>
  <si>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</si>
  <si>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</si>
  <si>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</si>
  <si>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</si>
  <si>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</si>
  <si>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</si>
  <si>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</si>
  <si>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</si>
  <si>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</si>
  <si>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</si>
  <si>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</si>
  <si>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</si>
  <si>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</si>
  <si>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</si>
  <si>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</si>
  <si>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</si>
  <si>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</si>
  <si>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</si>
  <si>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</si>
  <si>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</si>
  <si>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</si>
  <si>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</si>
  <si>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</si>
  <si>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</si>
  <si>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</si>
  <si>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</si>
  <si>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</si>
  <si>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</si>
  <si>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</si>
  <si>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</si>
  <si>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</si>
  <si>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</si>
  <si>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</si>
  <si>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</si>
  <si>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</si>
  <si>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</si>
  <si>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</si>
  <si>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</si>
  <si>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</si>
  <si>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</si>
  <si>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</si>
  <si>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</si>
  <si>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</si>
  <si>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</si>
  <si>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</si>
  <si>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</si>
  <si>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</si>
  <si>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</si>
  <si>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</si>
  <si>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</si>
  <si>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</si>
  <si>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</si>
  <si>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</si>
  <si>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</si>
  <si>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</si>
  <si>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</si>
  <si>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</si>
  <si>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</si>
  <si>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</si>
  <si>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</si>
  <si>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</si>
  <si>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</si>
  <si>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</si>
  <si>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</si>
  <si>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</si>
  <si>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</si>
  <si>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</si>
  <si>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</si>
  <si>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</si>
  <si>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</si>
  <si>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</si>
  <si>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</si>
  <si>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</si>
  <si>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</si>
  <si>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</si>
  <si>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</si>
  <si>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</si>
  <si>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</si>
  <si>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</si>
  <si>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</si>
  <si>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</si>
  <si>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</si>
  <si>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</si>
  <si>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</si>
  <si>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</si>
  <si>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</si>
  <si>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</si>
  <si>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</si>
  <si>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</si>
  <si>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</si>
  <si>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</si>
  <si>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</si>
  <si>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</si>
  <si>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</si>
  <si>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</si>
  <si>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</si>
  <si>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</si>
  <si>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</si>
  <si>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</si>
  <si>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</si>
  <si>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</si>
  <si>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</si>
  <si>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</si>
  <si>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</si>
  <si>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</si>
  <si>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</si>
  <si>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</si>
  <si>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</si>
  <si>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</si>
  <si>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</si>
  <si>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</si>
  <si>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</si>
  <si>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</si>
  <si>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</si>
  <si>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</si>
  <si>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</si>
  <si>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</si>
  <si>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</si>
  <si>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</si>
  <si>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</si>
  <si>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</si>
  <si>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</si>
  <si>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</si>
  <si>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</si>
  <si>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</si>
  <si>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</si>
  <si>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</si>
  <si>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</si>
  <si>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</si>
  <si>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</si>
  <si>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</si>
  <si>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</si>
  <si>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</si>
  <si>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</si>
  <si>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</si>
  <si>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</si>
  <si>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</si>
  <si>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</si>
  <si>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</si>
  <si>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</si>
  <si>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</si>
  <si>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</si>
  <si>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</si>
  <si>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</si>
  <si>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</si>
  <si>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</si>
  <si>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</si>
  <si>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</si>
  <si>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</si>
  <si>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</si>
  <si>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</si>
  <si>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</si>
  <si>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</si>
  <si>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</si>
  <si>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</si>
  <si>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</si>
  <si>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</si>
  <si>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</si>
  <si>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</si>
  <si>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</si>
  <si>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</si>
  <si>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</si>
  <si>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</si>
  <si>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</si>
  <si>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</si>
  <si>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</si>
  <si>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</si>
  <si>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</si>
  <si>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</si>
  <si>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</si>
  <si>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</si>
  <si>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</si>
  <si>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</si>
  <si>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</si>
  <si>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</si>
  <si>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</si>
  <si>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</si>
  <si>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</si>
  <si>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</si>
  <si>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</si>
  <si>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</si>
  <si>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</si>
  <si>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</si>
  <si>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</si>
  <si>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</si>
  <si>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</si>
  <si>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</si>
  <si>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</si>
  <si>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</si>
  <si>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</si>
  <si>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</si>
  <si>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</si>
  <si>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</si>
  <si>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</si>
  <si>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</si>
  <si>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</si>
  <si>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</si>
  <si>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</si>
  <si>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</si>
  <si>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</si>
  <si>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</si>
  <si>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</si>
  <si>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</si>
  <si>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</si>
  <si>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</si>
  <si>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</si>
  <si>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</si>
  <si>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</si>
  <si>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</si>
  <si>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</si>
  <si>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</si>
  <si>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</si>
  <si>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</si>
  <si>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</si>
  <si>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</si>
  <si>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</si>
  <si>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</si>
  <si>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</si>
  <si>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</si>
  <si>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</si>
  <si>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</si>
  <si>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</si>
  <si>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</si>
  <si>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</si>
  <si>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</si>
  <si>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</si>
  <si>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</si>
  <si>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</si>
  <si>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</si>
  <si>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</si>
  <si>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</si>
  <si>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</si>
  <si>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</si>
  <si>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</si>
  <si>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</si>
  <si>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</si>
  <si>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</si>
  <si>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</si>
  <si>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</si>
  <si>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</si>
  <si>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</si>
  <si>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</si>
  <si>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</si>
  <si>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</si>
  <si>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</si>
  <si>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</si>
  <si>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</si>
  <si>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</si>
  <si>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</si>
  <si>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</si>
  <si>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</si>
  <si>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</si>
  <si>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</si>
  <si>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</si>
  <si>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</si>
  <si>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</si>
  <si>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</si>
  <si>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</si>
  <si>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</si>
  <si>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</si>
  <si>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</si>
  <si>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</si>
  <si>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</si>
  <si>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</si>
  <si>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</si>
  <si>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</si>
  <si>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</si>
  <si>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</si>
  <si>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</si>
  <si>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</si>
  <si>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</si>
  <si>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</si>
  <si>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</si>
  <si>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</si>
  <si>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</si>
  <si>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</si>
  <si>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</si>
  <si>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</si>
  <si>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</si>
  <si>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</si>
  <si>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</si>
  <si>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</si>
  <si>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</si>
  <si>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</si>
  <si>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</si>
  <si>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</si>
  <si>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</si>
  <si>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</si>
  <si>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</si>
  <si>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</si>
  <si>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</si>
  <si>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</si>
  <si>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</si>
  <si>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</si>
  <si>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</si>
  <si>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</si>
  <si>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</si>
  <si>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</si>
  <si>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</si>
  <si>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</si>
  <si>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</si>
  <si>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</si>
  <si>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</si>
  <si>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</si>
  <si>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</si>
  <si>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</si>
  <si>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</si>
  <si>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</si>
  <si>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</si>
  <si>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</si>
  <si>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</si>
  <si>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</si>
  <si>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</si>
  <si>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</si>
  <si>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</si>
  <si>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</si>
  <si>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</si>
  <si>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</si>
  <si>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</si>
  <si>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</si>
  <si>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</si>
  <si>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</si>
  <si>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</si>
  <si>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</si>
  <si>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</si>
  <si>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</si>
  <si>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</si>
  <si>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</si>
  <si>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</si>
  <si>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</si>
  <si>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</si>
  <si>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</si>
  <si>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</si>
  <si>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</si>
  <si>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</si>
  <si>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</si>
  <si>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</si>
  <si>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</si>
  <si>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</si>
  <si>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</si>
  <si>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</si>
  <si>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</si>
  <si>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</si>
  <si>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</si>
  <si>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</si>
  <si>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</si>
  <si>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</si>
  <si>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</si>
  <si>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</si>
  <si>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</si>
  <si>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</si>
  <si>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</si>
  <si>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</si>
  <si>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</si>
  <si>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</si>
  <si>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</si>
  <si>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</si>
  <si>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</si>
  <si>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</si>
  <si>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</si>
  <si>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</si>
  <si>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</si>
  <si>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</si>
  <si>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</si>
  <si>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</si>
  <si>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</si>
  <si>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</si>
  <si>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</si>
  <si>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</si>
  <si>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</si>
  <si>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</si>
  <si>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</si>
  <si>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</si>
  <si>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</si>
  <si>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</si>
  <si>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</si>
  <si>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</si>
  <si>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</si>
  <si>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</si>
  <si>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</si>
  <si>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</si>
  <si>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</si>
  <si>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</si>
  <si>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</si>
  <si>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</si>
  <si>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</si>
  <si>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</si>
  <si>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</si>
  <si>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</si>
  <si>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</si>
  <si>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</si>
  <si>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</si>
  <si>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</si>
  <si>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</si>
  <si>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</si>
  <si>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</si>
  <si>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</si>
  <si>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</si>
  <si>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</si>
  <si>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</si>
  <si>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</si>
  <si>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</si>
  <si>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</si>
  <si>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</si>
  <si>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</si>
  <si>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</si>
  <si>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</si>
  <si>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</si>
  <si>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</si>
  <si>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</si>
  <si>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</si>
  <si>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</si>
  <si>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</si>
  <si>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</si>
  <si>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</si>
  <si>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</si>
  <si>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</si>
  <si>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</si>
  <si>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</si>
  <si>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</si>
  <si>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</si>
  <si>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</si>
  <si>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</si>
  <si>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</si>
  <si>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</si>
  <si>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</si>
  <si>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</si>
  <si>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</si>
  <si>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</si>
  <si>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</si>
  <si>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</si>
  <si>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</si>
  <si>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</si>
  <si>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</si>
  <si>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</si>
  <si>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</si>
  <si>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</si>
  <si>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</si>
  <si>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</si>
  <si>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</si>
  <si>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</si>
  <si>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</si>
  <si>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</si>
  <si>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</si>
  <si>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</si>
  <si>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</si>
  <si>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</si>
  <si>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</si>
  <si>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</si>
  <si>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</si>
  <si>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</si>
  <si>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</si>
  <si>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</si>
  <si>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</si>
  <si>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</si>
  <si>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</si>
  <si>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</si>
  <si>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</si>
  <si>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</si>
  <si>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</si>
  <si>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</si>
  <si>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</si>
  <si>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</si>
  <si>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</si>
  <si>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</si>
  <si>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</si>
  <si>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</si>
  <si>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</si>
  <si>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</si>
  <si>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</si>
  <si>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</si>
  <si>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</si>
  <si>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</si>
  <si>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</si>
  <si>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</si>
  <si>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</si>
  <si>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</si>
  <si>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</si>
  <si>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</si>
  <si>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</si>
  <si>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</si>
  <si>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</si>
  <si>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</si>
  <si>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</si>
  <si>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</si>
  <si>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</si>
  <si>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</si>
  <si>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</si>
  <si>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</si>
  <si>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</si>
  <si>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</si>
  <si>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</si>
  <si>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</si>
  <si>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</si>
  <si>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</si>
  <si>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</si>
  <si>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</si>
  <si>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</si>
  <si>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</si>
  <si>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</si>
  <si>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</si>
  <si>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</si>
  <si>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</si>
  <si>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</si>
  <si>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</si>
  <si>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</si>
  <si>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</si>
  <si>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</si>
  <si>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</si>
  <si>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</si>
  <si>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</si>
  <si>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</si>
  <si>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</si>
  <si>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</si>
  <si>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</si>
  <si>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</si>
  <si>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</si>
  <si>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</si>
  <si>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</si>
  <si>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</si>
  <si>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</si>
  <si>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</si>
  <si>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</si>
  <si>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</si>
  <si>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</si>
  <si>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</si>
  <si>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</si>
  <si>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</si>
  <si>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</si>
  <si>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</si>
  <si>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</si>
  <si>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</si>
  <si>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</si>
  <si>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</si>
  <si>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</si>
  <si>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</si>
  <si>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</si>
  <si>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</si>
  <si>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</si>
  <si>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</si>
  <si>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</si>
  <si>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</si>
  <si>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</si>
  <si>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</si>
  <si>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</si>
  <si>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</si>
  <si>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</si>
  <si>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</si>
  <si>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</si>
  <si>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</si>
  <si>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</si>
  <si>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</si>
  <si>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</si>
  <si>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</si>
  <si>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</si>
  <si>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</si>
  <si>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</si>
  <si>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</si>
  <si>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</si>
  <si>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</si>
  <si>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</si>
  <si>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</si>
  <si>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</si>
  <si>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</si>
  <si>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</si>
  <si>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</si>
  <si>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</si>
  <si>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</si>
  <si>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</si>
  <si>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</si>
  <si>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</si>
  <si>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</si>
  <si>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</si>
  <si>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</si>
  <si>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</si>
  <si>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</si>
  <si>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</si>
  <si>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</si>
  <si>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</si>
  <si>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</si>
  <si>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</si>
  <si>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</si>
  <si>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</si>
  <si>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</si>
  <si>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</si>
  <si>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</si>
  <si>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</si>
  <si>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</si>
  <si>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</si>
  <si>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</si>
  <si>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</si>
  <si>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</si>
  <si>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</si>
  <si>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</si>
  <si>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</si>
  <si>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</si>
  <si>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</si>
  <si>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</si>
  <si>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</si>
  <si>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</si>
  <si>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</si>
  <si>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</si>
  <si>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</si>
  <si>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</si>
  <si>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</si>
  <si>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</si>
  <si>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</si>
  <si>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</si>
  <si>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</si>
  <si>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</si>
  <si>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</si>
  <si>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</si>
  <si>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</si>
  <si>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</si>
  <si>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</si>
  <si>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</si>
  <si>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</si>
  <si>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</si>
  <si>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</si>
  <si>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</si>
  <si>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</si>
  <si>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</si>
  <si>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</si>
  <si>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</si>
  <si>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</si>
  <si>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</si>
  <si>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</si>
  <si>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</si>
  <si>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</si>
  <si>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</si>
  <si>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</si>
  <si>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</si>
  <si>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</si>
  <si>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</si>
  <si>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</si>
  <si>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</si>
  <si>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</si>
  <si>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</si>
  <si>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</si>
  <si>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</si>
  <si>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</si>
  <si>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</si>
  <si>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</si>
  <si>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</si>
  <si>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</si>
  <si>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</si>
  <si>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</si>
  <si>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</si>
  <si>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</si>
  <si>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</si>
  <si>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</si>
  <si>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</si>
  <si>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</si>
  <si>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</si>
  <si>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</si>
  <si>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</si>
  <si>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</si>
  <si>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</si>
  <si>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</si>
  <si>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</si>
  <si>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</si>
  <si>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</si>
  <si>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</si>
  <si>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</si>
  <si>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</si>
  <si>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</si>
  <si>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</si>
  <si>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</si>
  <si>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</si>
  <si>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</si>
  <si>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</si>
  <si>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</si>
  <si>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</si>
  <si>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</si>
  <si>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</si>
  <si>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</si>
  <si>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</si>
  <si>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</si>
  <si>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</si>
  <si>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</si>
  <si>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</si>
  <si>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</si>
  <si>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</si>
  <si>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</si>
  <si>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</si>
  <si>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</si>
  <si>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</si>
  <si>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</si>
  <si>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</si>
  <si>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</si>
  <si>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</si>
  <si>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</si>
  <si>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</si>
  <si>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</si>
  <si>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</si>
  <si>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</si>
  <si>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</si>
  <si>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</si>
  <si>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</si>
  <si>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</si>
  <si>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</si>
  <si>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</si>
  <si>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</si>
  <si>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</si>
  <si>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</si>
  <si>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</si>
  <si>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</si>
  <si>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</si>
  <si>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</si>
  <si>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</si>
  <si>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</si>
  <si>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</si>
  <si>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</si>
  <si>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</si>
  <si>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</si>
  <si>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</si>
  <si>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</si>
  <si>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</si>
  <si>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</si>
  <si>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</si>
  <si>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</si>
  <si>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</si>
  <si>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</si>
  <si>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</si>
  <si>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</si>
  <si>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</si>
  <si>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</si>
  <si>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</si>
  <si>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</si>
  <si>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</si>
  <si>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</si>
  <si>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</si>
  <si>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</si>
  <si>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</si>
  <si>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</si>
  <si>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</si>
  <si>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</si>
  <si>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</si>
  <si>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</si>
  <si>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</si>
  <si>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</si>
  <si>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</si>
  <si>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</si>
  <si>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</si>
  <si>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</si>
  <si>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</si>
  <si>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</si>
  <si>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</si>
  <si>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</si>
  <si>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</si>
  <si>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</si>
  <si>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</si>
  <si>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</si>
  <si>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</si>
  <si>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</si>
  <si>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</si>
  <si>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</si>
  <si>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</si>
  <si>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</si>
  <si>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</si>
  <si>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</si>
  <si>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</si>
  <si>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</si>
  <si>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</si>
  <si>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</si>
  <si>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</si>
  <si>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</si>
  <si>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</si>
  <si>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</si>
  <si>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</si>
  <si>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</si>
  <si>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</si>
  <si>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</si>
  <si>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</si>
  <si>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</si>
  <si>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</si>
  <si>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</si>
  <si>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</si>
  <si>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</si>
  <si>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</si>
  <si>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</si>
  <si>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</si>
  <si>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</si>
  <si>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</si>
  <si>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</si>
  <si>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</si>
  <si>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</si>
  <si>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</si>
  <si>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</si>
  <si>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</si>
  <si>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</si>
  <si>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</si>
  <si>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</si>
  <si>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</si>
  <si>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</si>
  <si>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</si>
  <si>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</si>
  <si>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</si>
  <si>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</si>
  <si>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</si>
  <si>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</si>
  <si>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</si>
  <si>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</si>
  <si>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</si>
  <si>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</si>
  <si>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</si>
  <si>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</si>
  <si>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</si>
  <si>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</si>
  <si>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</si>
  <si>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</si>
  <si>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</si>
  <si>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</si>
  <si>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</si>
  <si>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</si>
  <si>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</si>
  <si>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</si>
  <si>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</si>
  <si>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</si>
  <si>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</si>
  <si>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</si>
  <si>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</si>
  <si>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</si>
  <si>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</si>
  <si>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</si>
  <si>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</si>
  <si>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</si>
  <si>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</si>
  <si>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</si>
  <si>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</si>
  <si>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</si>
  <si>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</si>
  <si>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</si>
  <si>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</si>
  <si>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</si>
  <si>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</si>
  <si>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</si>
  <si>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</si>
  <si>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</si>
  <si>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</si>
  <si>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</si>
  <si>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</si>
  <si>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</si>
  <si>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</si>
  <si>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</si>
  <si>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</si>
  <si>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</si>
  <si>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</si>
  <si>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</si>
  <si>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</si>
  <si>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</si>
  <si>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</si>
  <si>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</si>
  <si>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</si>
  <si>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</si>
  <si>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</si>
  <si>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</si>
  <si>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</si>
  <si>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</si>
  <si>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</si>
  <si>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</si>
  <si>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</si>
  <si>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</si>
  <si>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</si>
  <si>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</si>
  <si>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</si>
  <si>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</si>
  <si>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</si>
  <si>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</si>
  <si>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</si>
  <si>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</si>
  <si>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</si>
  <si>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</si>
  <si>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</si>
  <si>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</si>
  <si>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</si>
  <si>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</si>
  <si>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</si>
  <si>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</si>
  <si>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</si>
  <si>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</si>
  <si>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</si>
  <si>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</si>
  <si>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</si>
  <si>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</si>
  <si>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</si>
  <si>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</si>
  <si>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</si>
  <si>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</si>
  <si>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</si>
  <si>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</si>
  <si>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</si>
  <si>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</si>
  <si>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</si>
  <si>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</si>
  <si>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</si>
  <si>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</si>
  <si>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</si>
  <si>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</si>
  <si>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</si>
  <si>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</si>
  <si>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</si>
  <si>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</si>
  <si>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</si>
  <si>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</si>
  <si>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</si>
  <si>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</si>
  <si>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</si>
  <si>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</si>
  <si>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</si>
  <si>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</si>
  <si>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</si>
  <si>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</si>
  <si>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</si>
  <si>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</si>
  <si>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</si>
  <si>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</si>
  <si>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</si>
  <si>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</si>
  <si>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</si>
  <si>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</si>
  <si>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</si>
  <si>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</si>
  <si>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</si>
  <si>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</si>
  <si>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</si>
  <si>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</si>
  <si>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</si>
  <si>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</si>
  <si>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</si>
  <si>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</si>
  <si>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</si>
  <si>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</si>
  <si>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</si>
  <si>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</si>
  <si>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</si>
  <si>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</si>
  <si>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</si>
  <si>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</si>
  <si>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</si>
  <si>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</si>
  <si>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</si>
  <si>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</si>
  <si>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</si>
  <si>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</si>
  <si>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</si>
  <si>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</si>
  <si>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</si>
  <si>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</si>
  <si>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</si>
  <si>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</si>
  <si>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</si>
  <si>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</si>
  <si>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</si>
  <si>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</si>
  <si>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</si>
  <si>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</si>
  <si>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</si>
  <si>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</si>
  <si>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</si>
  <si>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</si>
  <si>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</si>
  <si>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</si>
  <si>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</si>
  <si>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</si>
  <si>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</si>
  <si>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</si>
  <si>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</si>
  <si>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</si>
  <si>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</si>
  <si>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</si>
  <si>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</si>
  <si>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</si>
  <si>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</si>
  <si>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</si>
  <si>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</si>
  <si>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</si>
  <si>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</si>
  <si>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</si>
  <si>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</si>
  <si>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</si>
  <si>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</si>
  <si>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</si>
  <si>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</si>
  <si>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</si>
  <si>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</si>
  <si>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</si>
  <si>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</si>
  <si>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</si>
  <si>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</si>
  <si>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</si>
  <si>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</si>
  <si>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</si>
  <si>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</si>
  <si>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</si>
  <si>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</si>
  <si>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</si>
  <si>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</si>
  <si>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</si>
  <si>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</si>
  <si>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</si>
  <si>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</si>
  <si>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</si>
  <si>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</si>
  <si>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</si>
  <si>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</si>
  <si>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</si>
  <si>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</si>
  <si>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</si>
  <si>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</si>
  <si>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</si>
  <si>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</si>
  <si>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</si>
  <si>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</si>
  <si>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</si>
  <si>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</si>
  <si>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</si>
  <si>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</si>
  <si>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</si>
  <si>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</si>
  <si>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</si>
  <si>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</si>
  <si>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</si>
  <si>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</si>
  <si>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</si>
  <si>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</si>
  <si>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</si>
  <si>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</si>
  <si>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</si>
  <si>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</si>
  <si>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</si>
  <si>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</si>
  <si>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</si>
  <si>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</si>
  <si>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</si>
  <si>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</si>
  <si>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</si>
  <si>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</si>
  <si>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</si>
  <si>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</si>
  <si>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</si>
  <si>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</si>
  <si>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</si>
  <si>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</si>
  <si>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</si>
  <si>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</si>
  <si>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</si>
  <si>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</si>
  <si>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</si>
  <si>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</si>
  <si>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</si>
  <si>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</si>
  <si>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</si>
  <si>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</si>
  <si>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</si>
  <si>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</si>
  <si>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</si>
  <si>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</si>
  <si>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</si>
  <si>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</si>
  <si>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</si>
  <si>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</si>
  <si>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</si>
  <si>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</si>
  <si>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</si>
  <si>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</si>
  <si>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</si>
  <si>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</si>
  <si>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</si>
  <si>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</si>
  <si>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</si>
  <si>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</si>
  <si>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</si>
  <si>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</si>
  <si>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</si>
  <si>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</si>
  <si>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</si>
  <si>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</si>
  <si>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</si>
  <si>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</si>
  <si>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</si>
  <si>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</si>
  <si>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</si>
  <si>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</si>
  <si>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</si>
  <si>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</si>
  <si>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</si>
  <si>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</si>
  <si>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</si>
  <si>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</si>
  <si>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</si>
  <si>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</si>
  <si>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</si>
  <si>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</si>
  <si>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</si>
  <si>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</si>
  <si>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</si>
  <si>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</si>
  <si>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</si>
  <si>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</si>
  <si>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</si>
  <si>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</si>
  <si>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</si>
  <si>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</si>
  <si>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</si>
  <si>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</si>
  <si>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</si>
  <si>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</si>
  <si>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</si>
  <si>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</si>
  <si>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</si>
  <si>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</si>
  <si>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</si>
  <si>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</si>
  <si>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</si>
  <si>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</si>
  <si>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</si>
  <si>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</si>
  <si>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</si>
  <si>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</si>
  <si>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</si>
  <si>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</si>
  <si>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</si>
  <si>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</si>
  <si>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</si>
  <si>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</si>
  <si>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</si>
  <si>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</si>
  <si>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</si>
  <si>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</si>
  <si>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</si>
  <si>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</si>
  <si>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</si>
  <si>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</si>
  <si>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</si>
  <si>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</si>
  <si>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</si>
  <si>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</si>
  <si>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</si>
  <si>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</si>
  <si>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</si>
  <si>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</si>
  <si>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</si>
  <si>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</si>
  <si>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</si>
  <si>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</si>
  <si>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</si>
  <si>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</si>
  <si>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</si>
  <si>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</si>
  <si>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</si>
  <si>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</si>
  <si>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</si>
  <si>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</si>
  <si>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</si>
  <si>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</si>
  <si>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</si>
  <si>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</si>
  <si>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</si>
  <si>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</si>
  <si>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</si>
  <si>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</si>
  <si>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</si>
  <si>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</si>
  <si>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</si>
  <si>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</si>
  <si>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</si>
  <si>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</si>
  <si>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</si>
  <si>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</si>
  <si>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</si>
  <si>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</si>
  <si>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</si>
  <si>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</si>
  <si>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</si>
  <si>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</si>
  <si>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</si>
  <si>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</si>
  <si>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</si>
  <si>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</si>
  <si>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</si>
  <si>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</si>
  <si>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</si>
  <si>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</si>
  <si>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</si>
  <si>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</si>
  <si>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</si>
  <si>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</si>
  <si>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</si>
  <si>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</si>
  <si>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</si>
  <si>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</si>
  <si>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</si>
  <si>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</si>
  <si>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</si>
  <si>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</si>
  <si>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</si>
  <si>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</si>
  <si>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</si>
  <si>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</si>
  <si>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</si>
  <si>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</si>
  <si>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</si>
  <si>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</si>
  <si>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</si>
  <si>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</si>
  <si>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</si>
  <si>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</si>
  <si>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</si>
  <si>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</si>
  <si>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</si>
  <si>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</si>
  <si>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</si>
  <si>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</si>
  <si>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</si>
  <si>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</si>
  <si>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</si>
  <si>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</si>
  <si>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</si>
  <si>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</si>
  <si>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</si>
  <si>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</si>
  <si>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</si>
  <si>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</si>
  <si>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</si>
  <si>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</si>
  <si>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</si>
  <si>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</si>
  <si>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</si>
  <si>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</si>
  <si>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</si>
  <si>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</si>
  <si>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</si>
  <si>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</si>
  <si>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</si>
  <si>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</si>
  <si>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</si>
  <si>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</si>
  <si>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</si>
  <si>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</si>
  <si>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</si>
  <si>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</si>
  <si>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</si>
  <si>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</si>
  <si>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</si>
  <si>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</si>
  <si>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</si>
  <si>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</si>
  <si>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</si>
  <si>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</si>
  <si>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</si>
  <si>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</si>
  <si>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</si>
  <si>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</si>
  <si>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</si>
  <si>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</si>
  <si>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</si>
  <si>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</si>
  <si>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</si>
  <si>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</si>
  <si>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</si>
  <si>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</si>
  <si>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</si>
  <si>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</si>
  <si>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</si>
  <si>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</si>
  <si>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</si>
  <si>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</si>
  <si>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</si>
  <si>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</si>
  <si>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</si>
  <si>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</si>
  <si>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</si>
  <si>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</si>
  <si>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</si>
  <si>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</si>
  <si>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</si>
  <si>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</si>
  <si>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</si>
  <si>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</si>
  <si>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</si>
  <si>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</si>
  <si>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</si>
  <si>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</si>
  <si>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</si>
  <si>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</si>
  <si>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</si>
  <si>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</si>
  <si>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</si>
  <si>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</si>
  <si>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</si>
  <si>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</si>
  <si>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</si>
  <si>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</si>
  <si>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</si>
  <si>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</si>
  <si>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</si>
  <si>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</si>
  <si>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</si>
  <si>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</si>
  <si>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</si>
  <si>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</si>
  <si>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</si>
  <si>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</si>
  <si>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</si>
  <si>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</si>
  <si>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</si>
  <si>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</si>
  <si>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</si>
  <si>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</si>
  <si>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</si>
  <si>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</si>
  <si>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</si>
  <si>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</si>
  <si>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</si>
  <si>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</si>
  <si>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</si>
  <si>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</si>
  <si>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</si>
  <si>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</si>
  <si>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</si>
  <si>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</si>
  <si>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</si>
  <si>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</si>
  <si>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</si>
  <si>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</si>
  <si>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</si>
  <si>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</si>
  <si>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</si>
  <si>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</si>
  <si>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</si>
  <si>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</si>
  <si>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</si>
  <si>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</si>
  <si>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</si>
  <si>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</si>
  <si>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</si>
  <si>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</si>
  <si>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</si>
  <si>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</si>
  <si>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</si>
  <si>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</si>
  <si>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</si>
  <si>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</si>
  <si>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</si>
  <si>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</si>
  <si>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</si>
  <si>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</si>
  <si>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</si>
  <si>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</si>
  <si>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</si>
  <si>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</si>
  <si>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</si>
  <si>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</si>
  <si>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</si>
  <si>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</si>
  <si>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</si>
  <si>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</si>
  <si>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</si>
  <si>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</si>
  <si>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</si>
  <si>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</si>
  <si>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</si>
  <si>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</si>
  <si>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</si>
  <si>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</si>
  <si>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</si>
  <si>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</si>
  <si>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</si>
  <si>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</si>
  <si>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</si>
  <si>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</si>
  <si>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</si>
  <si>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</si>
  <si>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</si>
  <si>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</si>
  <si>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</si>
  <si>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</si>
  <si>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</si>
  <si>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</si>
  <si>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</si>
  <si>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</si>
  <si>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</si>
  <si>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</si>
  <si>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</si>
  <si>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</si>
  <si>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</si>
  <si>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</si>
  <si>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</si>
  <si>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</si>
  <si>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</si>
  <si>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</si>
  <si>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</si>
  <si>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</si>
  <si>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</si>
  <si>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</si>
  <si>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</si>
  <si>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</si>
  <si>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</si>
  <si>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</si>
  <si>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</si>
  <si>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</si>
  <si>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</si>
  <si>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</si>
  <si>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</si>
  <si>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</si>
  <si>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</si>
  <si>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</si>
  <si>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</si>
  <si>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</si>
  <si>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</si>
  <si>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</si>
  <si>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</si>
  <si>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</si>
  <si>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</si>
  <si>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</si>
  <si>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</si>
  <si>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</si>
  <si>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</si>
  <si>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</si>
  <si>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</si>
  <si>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</si>
  <si>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</si>
  <si>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</si>
  <si>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</si>
  <si>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</si>
  <si>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</si>
  <si>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</si>
  <si>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</si>
  <si>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</si>
  <si>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</si>
  <si>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</si>
  <si>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</si>
  <si>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</si>
  <si>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</si>
  <si>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</si>
  <si>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</si>
  <si>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</si>
  <si>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</si>
  <si>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</si>
  <si>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</si>
  <si>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</si>
  <si>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</si>
  <si>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</si>
  <si>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</si>
  <si>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</si>
  <si>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</si>
  <si>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</si>
  <si>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</si>
  <si>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</si>
  <si>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</si>
  <si>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</si>
  <si>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</si>
  <si>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</si>
  <si>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</si>
  <si>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</si>
  <si>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</si>
  <si>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</si>
  <si>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</si>
  <si>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</si>
  <si>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</si>
  <si>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</si>
  <si>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</si>
  <si>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</si>
  <si>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</si>
  <si>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</si>
  <si>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</si>
  <si>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</si>
  <si>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</si>
  <si>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</si>
  <si>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</si>
  <si>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</si>
  <si>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</si>
  <si>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</si>
  <si>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</si>
  <si>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</si>
  <si>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</si>
  <si>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</si>
  <si>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</si>
  <si>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</si>
  <si>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</si>
  <si>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</si>
  <si>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</si>
  <si>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</si>
  <si>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</si>
  <si>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</si>
  <si>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</si>
  <si>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</si>
  <si>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</si>
  <si>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</si>
  <si>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</si>
  <si>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</si>
  <si>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</si>
  <si>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</si>
  <si>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</si>
  <si>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</si>
  <si>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</si>
  <si>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</si>
  <si>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</si>
  <si>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</si>
  <si>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</si>
  <si>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</si>
  <si>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</si>
  <si>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</si>
  <si>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</si>
  <si>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</si>
  <si>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</si>
  <si>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</si>
  <si>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</si>
  <si>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</si>
  <si>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</si>
  <si>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</si>
  <si>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</si>
  <si>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</si>
  <si>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</si>
  <si>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</si>
  <si>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</si>
  <si>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</si>
  <si>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</si>
  <si>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</si>
  <si>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</si>
  <si>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</si>
  <si>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</si>
  <si>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</si>
  <si>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</si>
  <si>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</si>
  <si>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</si>
  <si>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</si>
  <si>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</si>
  <si>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</si>
  <si>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</si>
  <si>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</si>
  <si>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</si>
  <si>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</si>
  <si>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</si>
  <si>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</si>
  <si>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</si>
  <si>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</si>
  <si>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</si>
  <si>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</si>
  <si>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</si>
  <si>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</si>
  <si>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</si>
  <si>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</si>
  <si>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</si>
  <si>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</si>
  <si>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</si>
  <si>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</si>
  <si>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</si>
  <si>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</si>
  <si>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</si>
  <si>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</si>
  <si>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</si>
  <si>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</si>
  <si>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</si>
  <si>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</si>
  <si>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</si>
  <si>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</si>
  <si>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</si>
  <si>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</si>
  <si>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</si>
  <si>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</si>
  <si>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</si>
  <si>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</si>
  <si>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</si>
  <si>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</si>
  <si>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</si>
  <si>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</si>
  <si>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</si>
  <si>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</si>
  <si>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</si>
  <si>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</si>
  <si>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</si>
  <si>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</si>
  <si>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</si>
  <si>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</si>
  <si>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</si>
  <si>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</si>
  <si>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</si>
  <si>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</si>
  <si>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</si>
  <si>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</si>
  <si>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</si>
  <si>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</si>
  <si>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</si>
  <si>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</si>
  <si>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</si>
  <si>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</si>
  <si>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</si>
  <si>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</si>
  <si>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</si>
  <si>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</si>
  <si>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</si>
  <si>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</si>
  <si>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</si>
  <si>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</si>
  <si>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</si>
  <si>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</si>
  <si>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</si>
  <si>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</si>
  <si>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</si>
  <si>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</si>
  <si>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</si>
  <si>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</si>
  <si>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</si>
  <si>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</si>
  <si>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</si>
  <si>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</si>
  <si>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</si>
  <si>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</si>
  <si>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</si>
  <si>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</si>
  <si>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</si>
  <si>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</si>
  <si>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</si>
  <si>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</si>
  <si>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</si>
  <si>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</si>
  <si>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</si>
  <si>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</si>
  <si>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</si>
  <si>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</si>
  <si>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</si>
  <si>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</si>
  <si>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</si>
  <si>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</si>
  <si>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</si>
  <si>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</si>
  <si>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</si>
  <si>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</si>
  <si>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</si>
  <si>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</si>
  <si>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</si>
  <si>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</si>
  <si>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</si>
  <si>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</si>
  <si>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</si>
  <si>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</si>
  <si>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</si>
  <si>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</si>
  <si>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</si>
  <si>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</si>
  <si>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</si>
  <si>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</si>
  <si>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</si>
  <si>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</si>
  <si>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</si>
  <si>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</si>
  <si>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</si>
  <si>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</si>
  <si>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</si>
  <si>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</si>
  <si>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</si>
  <si>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</si>
  <si>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</si>
  <si>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</si>
  <si>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</si>
  <si>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</si>
  <si>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</si>
  <si>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</si>
  <si>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</si>
  <si>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</si>
  <si>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</si>
  <si>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</si>
  <si>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</si>
  <si>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</si>
  <si>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</si>
  <si>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</si>
  <si>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</si>
  <si>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</si>
  <si>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</si>
  <si>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</si>
  <si>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</si>
  <si>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</si>
  <si>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</si>
  <si>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</si>
  <si>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</si>
  <si>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</si>
  <si>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</si>
  <si>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</si>
  <si>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</si>
  <si>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</si>
  <si>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</si>
  <si>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</si>
  <si>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</si>
  <si>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</si>
  <si>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</si>
  <si>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</si>
  <si>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</si>
  <si>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</si>
  <si>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</si>
  <si>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</si>
  <si>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</si>
  <si>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</si>
  <si>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</si>
  <si>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</si>
  <si>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</si>
  <si>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</si>
  <si>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</si>
  <si>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</si>
  <si>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</si>
  <si>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</si>
  <si>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</si>
  <si>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</si>
  <si>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</si>
  <si>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</si>
  <si>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</si>
  <si>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</si>
  <si>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</si>
  <si>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</si>
  <si>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</si>
  <si>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</si>
  <si>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</si>
  <si>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</si>
  <si>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</si>
  <si>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</si>
  <si>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</si>
  <si>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</si>
  <si>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</si>
  <si>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</si>
  <si>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</si>
  <si>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</si>
  <si>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</si>
  <si>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</si>
  <si>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</si>
  <si>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</si>
  <si>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</si>
  <si>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</si>
  <si>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</si>
  <si>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</si>
  <si>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</si>
  <si>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</si>
  <si>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</si>
  <si>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</si>
  <si>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</si>
  <si>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</si>
  <si>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</si>
  <si>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</si>
  <si>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</si>
  <si>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</si>
  <si>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</si>
  <si>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</si>
  <si>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</si>
  <si>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</si>
  <si>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</si>
  <si>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</si>
  <si>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</si>
  <si>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</si>
  <si>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</si>
  <si>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</si>
  <si>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</si>
  <si>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</si>
  <si>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</si>
  <si>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</si>
  <si>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</si>
  <si>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</si>
  <si>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</si>
  <si>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</si>
  <si>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</si>
  <si>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</si>
  <si>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</si>
  <si>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</si>
  <si>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</si>
  <si>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</si>
  <si>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</si>
  <si>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</si>
  <si>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</si>
  <si>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</si>
  <si>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</si>
  <si>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</si>
  <si>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</si>
  <si>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</si>
  <si>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</si>
  <si>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</si>
  <si>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</si>
  <si>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</si>
  <si>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</si>
  <si>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</si>
  <si>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</si>
  <si>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</si>
  <si>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</si>
  <si>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</si>
  <si>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</si>
  <si>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</si>
  <si>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</si>
  <si>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</si>
  <si>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</si>
  <si>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</si>
  <si>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</si>
  <si>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</si>
  <si>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</si>
  <si>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</si>
  <si>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</si>
  <si>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</si>
  <si>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</si>
  <si>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</si>
  <si>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</si>
  <si>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</si>
  <si>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</si>
  <si>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</si>
  <si>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</si>
  <si>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</si>
  <si>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</si>
  <si>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</si>
  <si>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</si>
  <si>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</si>
  <si>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</si>
  <si>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</si>
  <si>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</si>
  <si>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</si>
  <si>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</si>
  <si>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</si>
  <si>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</si>
  <si>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</si>
  <si>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</si>
  <si>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</si>
  <si>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</si>
  <si>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</si>
  <si>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</si>
  <si>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</si>
  <si>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</si>
  <si>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</si>
  <si>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</si>
  <si>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</si>
  <si>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</si>
  <si>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</si>
  <si>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</si>
  <si>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</si>
  <si>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</si>
  <si>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</si>
  <si>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</si>
  <si>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</si>
  <si>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</si>
  <si>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</si>
  <si>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</si>
  <si>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</si>
  <si>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</si>
  <si>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</si>
  <si>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</si>
  <si>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</si>
  <si>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</si>
  <si>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</si>
  <si>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</si>
  <si>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</si>
  <si>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</si>
  <si>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</si>
  <si>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</si>
  <si>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</si>
  <si>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</si>
  <si>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</si>
  <si>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</si>
  <si>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</si>
  <si>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</si>
  <si>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</si>
  <si>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</si>
  <si>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</si>
  <si>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</si>
  <si>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</si>
  <si>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</si>
  <si>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</si>
  <si>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</si>
  <si>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</si>
  <si>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</si>
  <si>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</si>
  <si>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</si>
  <si>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</si>
  <si>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</si>
  <si>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</si>
  <si>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</si>
  <si>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</si>
  <si>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</si>
  <si>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</si>
  <si>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</si>
  <si>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</si>
  <si>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</si>
  <si>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</si>
  <si>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</si>
  <si>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</si>
  <si>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</si>
  <si>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</si>
  <si>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</si>
  <si>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</si>
  <si>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</si>
  <si>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</si>
  <si>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</si>
  <si>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</si>
  <si>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</si>
  <si>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</si>
  <si>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</si>
  <si>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</si>
  <si>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</si>
  <si>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</si>
  <si>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</si>
  <si>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</si>
  <si>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</si>
  <si>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</si>
  <si>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</si>
  <si>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</si>
  <si>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</si>
  <si>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</si>
  <si>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</si>
  <si>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</si>
  <si>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</si>
  <si>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</si>
  <si>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</si>
  <si>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</si>
  <si>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</si>
  <si>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</si>
  <si>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</si>
  <si>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</si>
  <si>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</si>
  <si>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</si>
  <si>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</si>
  <si>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</si>
  <si>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</si>
  <si>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</si>
  <si>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</si>
  <si>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</si>
  <si>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</si>
  <si>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</si>
  <si>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</si>
  <si>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</si>
  <si>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</si>
  <si>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</si>
  <si>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</si>
  <si>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</si>
  <si>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</si>
  <si>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</si>
  <si>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</si>
  <si>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</si>
  <si>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</si>
  <si>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</si>
  <si>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</si>
  <si>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</si>
  <si>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</si>
  <si>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</si>
  <si>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</si>
  <si>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</si>
  <si>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</si>
  <si>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</si>
  <si>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</si>
  <si>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</si>
  <si>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</si>
  <si>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</si>
  <si>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</si>
  <si>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</si>
  <si>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</si>
  <si>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</si>
  <si>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</si>
  <si>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</si>
  <si>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</si>
  <si>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</si>
  <si>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</si>
  <si>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</si>
  <si>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</si>
  <si>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</si>
  <si>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</si>
  <si>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</si>
  <si>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</si>
  <si>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</si>
  <si>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</si>
  <si>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</si>
  <si>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</si>
  <si>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</si>
  <si>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</si>
  <si>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</si>
  <si>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</si>
  <si>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</si>
  <si>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</si>
  <si>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</si>
  <si>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</si>
  <si>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</si>
  <si>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</si>
  <si>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</si>
  <si>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</si>
  <si>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</si>
  <si>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</si>
  <si>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</si>
  <si>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</si>
  <si>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</si>
  <si>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</si>
  <si>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</si>
  <si>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</si>
  <si>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</si>
  <si>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</si>
  <si>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</si>
  <si>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</si>
  <si>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</si>
  <si>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</si>
  <si>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</si>
  <si>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</si>
  <si>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</si>
  <si>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</si>
  <si>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</si>
  <si>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</si>
  <si>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</si>
  <si>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</si>
  <si>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</si>
  <si>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</si>
  <si>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</si>
  <si>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</si>
  <si>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</si>
  <si>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</si>
  <si>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</si>
  <si>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</si>
  <si>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</si>
  <si>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</si>
  <si>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</si>
  <si>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</si>
  <si>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</si>
  <si>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</si>
  <si>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</si>
  <si>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</si>
  <si>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</si>
  <si>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</si>
  <si>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</si>
  <si>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</si>
  <si>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</si>
  <si>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</si>
  <si>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</si>
  <si>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</si>
  <si>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</si>
  <si>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</si>
  <si>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</si>
  <si>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</si>
  <si>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</si>
  <si>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</si>
  <si>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</si>
  <si>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</si>
  <si>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</si>
  <si>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</si>
  <si>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</si>
  <si>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</si>
  <si>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</si>
  <si>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</si>
  <si>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</si>
  <si>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</si>
  <si>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</si>
  <si>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</si>
  <si>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</si>
  <si>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</si>
  <si>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</si>
  <si>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</si>
  <si>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</si>
  <si>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</si>
  <si>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</si>
  <si>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</si>
  <si>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</si>
  <si>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</si>
  <si>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</si>
  <si>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</si>
  <si>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</si>
  <si>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</si>
  <si>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</si>
  <si>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</si>
  <si>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</si>
  <si>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</si>
  <si>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</si>
  <si>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</si>
  <si>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</si>
  <si>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</si>
  <si>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</si>
  <si>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</si>
  <si>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</si>
  <si>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</si>
  <si>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</si>
  <si>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</si>
  <si>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</si>
  <si>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</si>
  <si>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</si>
  <si>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</si>
  <si>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</si>
  <si>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</si>
  <si>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</si>
  <si>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</si>
  <si>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</si>
  <si>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</si>
  <si>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</si>
  <si>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</si>
  <si>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</si>
  <si>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</si>
  <si>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</si>
  <si>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</si>
  <si>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</si>
  <si>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</si>
  <si>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</si>
  <si>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</si>
  <si>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</si>
  <si>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</si>
  <si>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</si>
  <si>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</si>
  <si>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</si>
  <si>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</si>
  <si>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</si>
  <si>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</si>
  <si>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</si>
  <si>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</si>
  <si>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</si>
  <si>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</si>
  <si>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</si>
  <si>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</si>
  <si>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</si>
  <si>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</si>
  <si>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</si>
  <si>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</si>
  <si>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</si>
  <si>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</si>
  <si>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</si>
  <si>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</si>
  <si>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</si>
  <si>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</si>
  <si>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</si>
  <si>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</si>
  <si>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</si>
  <si>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</si>
  <si>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</si>
  <si>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</si>
  <si>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</si>
  <si>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</si>
  <si>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</si>
  <si>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</si>
  <si>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</si>
  <si>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</si>
  <si>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</si>
  <si>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</si>
  <si>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</si>
  <si>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</si>
  <si>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</si>
  <si>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</si>
  <si>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</si>
  <si>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</si>
  <si>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</si>
  <si>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</si>
  <si>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</si>
  <si>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</si>
  <si>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</si>
  <si>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</si>
  <si>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</si>
  <si>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</si>
  <si>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</si>
  <si>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</si>
  <si>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</si>
  <si>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</si>
  <si>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</si>
  <si>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</si>
  <si>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</si>
  <si>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</si>
  <si>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</si>
  <si>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</si>
  <si>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</si>
  <si>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</si>
  <si>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</si>
  <si>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</si>
  <si>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</si>
  <si>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</si>
  <si>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</si>
  <si>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</si>
  <si>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</si>
  <si>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</si>
  <si>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</si>
  <si>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</si>
  <si>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</si>
  <si>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</si>
  <si>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</si>
  <si>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</si>
  <si>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</si>
  <si>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</si>
  <si>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</si>
  <si>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</si>
  <si>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</si>
  <si>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</si>
  <si>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</si>
  <si>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</si>
  <si>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</si>
  <si>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</si>
  <si>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</si>
  <si>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</si>
  <si>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</si>
  <si>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</si>
  <si>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</si>
  <si>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</si>
  <si>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</si>
  <si>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</si>
  <si>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</si>
  <si>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</si>
  <si>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</si>
  <si>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</si>
  <si>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</si>
  <si>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</si>
  <si>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</si>
  <si>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</si>
  <si>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</si>
  <si>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</si>
  <si>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</si>
  <si>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</si>
  <si>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</si>
  <si>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</si>
  <si>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</si>
  <si>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</si>
  <si>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</si>
  <si>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</si>
  <si>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</si>
  <si>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</si>
  <si>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</si>
  <si>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</si>
  <si>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</si>
  <si>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</si>
  <si>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</si>
  <si>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</si>
  <si>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</si>
  <si>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</si>
  <si>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</si>
  <si>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</si>
  <si>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</si>
  <si>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</si>
  <si>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</si>
  <si>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</si>
  <si>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</si>
  <si>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</si>
  <si>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</si>
  <si>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</si>
  <si>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</si>
  <si>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</si>
  <si>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</si>
  <si>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</si>
  <si>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</si>
  <si>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</si>
  <si>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</si>
  <si>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</si>
  <si>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</si>
  <si>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</si>
  <si>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</si>
  <si>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</si>
  <si>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</si>
  <si>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</si>
  <si>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</si>
  <si>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</si>
  <si>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</si>
  <si>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</si>
  <si>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</si>
  <si>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</si>
  <si>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</si>
  <si>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</si>
  <si>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</si>
  <si>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</si>
  <si>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</si>
  <si>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</si>
  <si>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</si>
  <si>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</si>
  <si>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</si>
  <si>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</si>
  <si>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</si>
  <si>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</si>
  <si>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</si>
  <si>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</si>
  <si>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</si>
  <si>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</si>
  <si>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</si>
  <si>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</si>
  <si>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</si>
  <si>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</si>
  <si>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</si>
  <si>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</si>
  <si>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</si>
  <si>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</si>
  <si>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</si>
  <si>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</si>
  <si>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</si>
  <si>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</si>
  <si>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</si>
  <si>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</si>
  <si>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</si>
  <si>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</si>
  <si>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</si>
  <si>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</si>
  <si>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</si>
  <si>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</si>
  <si>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</si>
  <si>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</si>
  <si>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</si>
  <si>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</si>
  <si>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</si>
  <si>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</si>
  <si>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</si>
  <si>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</si>
  <si>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</si>
  <si>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</si>
  <si>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</si>
  <si>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</si>
  <si>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</si>
  <si>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</si>
  <si>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</si>
  <si>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</si>
  <si>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</si>
  <si>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</si>
  <si>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</si>
  <si>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</si>
  <si>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</si>
  <si>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</si>
  <si>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</si>
  <si>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</si>
  <si>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</si>
  <si>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</si>
  <si>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</si>
  <si>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</si>
  <si>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</si>
  <si>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</si>
  <si>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</si>
  <si>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</si>
  <si>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</si>
  <si>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</si>
  <si>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</si>
  <si>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</si>
  <si>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</si>
  <si>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</si>
  <si>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</si>
  <si>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</si>
  <si>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</si>
  <si>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</si>
  <si>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</si>
  <si>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</si>
  <si>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</si>
  <si>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</si>
  <si>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</si>
  <si>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</si>
  <si>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</si>
  <si>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</si>
  <si>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</si>
  <si>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</si>
  <si>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</si>
  <si>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</si>
  <si>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</si>
  <si>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</si>
  <si>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</si>
  <si>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</si>
  <si>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</si>
  <si>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</si>
  <si>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</si>
  <si>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</si>
  <si>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</si>
  <si>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</si>
  <si>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</si>
  <si>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</si>
  <si>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</si>
  <si>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</si>
  <si>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</si>
  <si>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</si>
  <si>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</si>
  <si>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</si>
  <si>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</si>
  <si>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</si>
  <si>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</si>
  <si>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</si>
  <si>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</si>
  <si>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</si>
  <si>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</si>
  <si>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</si>
  <si>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</si>
  <si>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</si>
  <si>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</si>
  <si>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</si>
  <si>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</si>
  <si>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</si>
  <si>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</si>
  <si>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</si>
  <si>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</si>
  <si>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</si>
  <si>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</si>
  <si>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</si>
  <si>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</si>
  <si>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</si>
  <si>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</si>
  <si>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</si>
  <si>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</si>
  <si>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</si>
  <si>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</si>
  <si>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</si>
  <si>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</si>
  <si>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</si>
  <si>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</si>
  <si>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</si>
  <si>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</si>
  <si>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</si>
  <si>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</si>
  <si>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</si>
  <si>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</si>
  <si>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</si>
  <si>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</si>
  <si>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</si>
  <si>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</si>
  <si>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</si>
  <si>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</si>
  <si>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</si>
  <si>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</si>
  <si>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</si>
  <si>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</si>
  <si>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</si>
  <si>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</si>
  <si>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</si>
  <si>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</si>
  <si>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</si>
  <si>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</si>
  <si>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</si>
  <si>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</si>
  <si>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</si>
  <si>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</si>
  <si>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</si>
  <si>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</si>
  <si>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</si>
  <si>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</si>
  <si>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</si>
  <si>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</si>
  <si>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</si>
  <si>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</si>
  <si>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</si>
  <si>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</si>
  <si>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</si>
  <si>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</si>
  <si>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</si>
  <si>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</si>
  <si>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</si>
  <si>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</si>
  <si>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</si>
  <si>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</si>
  <si>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</si>
  <si>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</si>
  <si>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</si>
  <si>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</si>
  <si>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</si>
  <si>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</si>
  <si>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</si>
  <si>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</si>
  <si>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</si>
  <si>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</si>
  <si>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</si>
  <si>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</si>
  <si>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</si>
  <si>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</si>
  <si>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</si>
  <si>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</si>
  <si>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</si>
  <si>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</si>
  <si>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</si>
  <si>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</si>
  <si>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</si>
  <si>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</si>
  <si>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</si>
  <si>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</si>
  <si>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</si>
  <si>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</si>
  <si>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</si>
  <si>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</si>
  <si>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</si>
  <si>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</si>
  <si>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</si>
  <si>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</si>
  <si>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</si>
  <si>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</si>
  <si>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</si>
  <si>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</si>
  <si>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</si>
  <si>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</si>
  <si>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</si>
  <si>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</si>
  <si>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</si>
  <si>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</si>
  <si>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</si>
  <si>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</si>
  <si>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</si>
  <si>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</si>
  <si>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</si>
  <si>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</si>
  <si>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</si>
  <si>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</si>
  <si>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</si>
  <si>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</si>
  <si>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</si>
  <si>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</si>
  <si>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</si>
  <si>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</si>
  <si>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</si>
  <si>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</si>
  <si>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</si>
  <si>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</si>
  <si>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</si>
  <si>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</si>
  <si>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</si>
  <si>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</si>
  <si>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</si>
  <si>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</si>
  <si>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</si>
  <si>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</si>
  <si>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</si>
  <si>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</si>
  <si>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</si>
  <si>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</si>
  <si>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</si>
  <si>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</si>
  <si>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</si>
  <si>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</si>
  <si>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</si>
  <si>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</si>
  <si>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</si>
  <si>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</si>
  <si>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</si>
  <si>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</si>
  <si>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</si>
  <si>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</si>
  <si>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</si>
  <si>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</si>
  <si>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</si>
  <si>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</si>
  <si>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</si>
  <si>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</si>
  <si>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</si>
  <si>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</si>
  <si>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</si>
  <si>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</si>
  <si>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</si>
  <si>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</si>
  <si>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</si>
  <si>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</si>
  <si>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</si>
  <si>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</si>
  <si>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</si>
  <si>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</si>
  <si>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</si>
  <si>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</si>
  <si>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</si>
  <si>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</si>
  <si>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</si>
  <si>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</si>
  <si>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</si>
  <si>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</si>
  <si>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</si>
  <si>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</si>
  <si>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</si>
  <si>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</si>
  <si>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</si>
  <si>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</si>
  <si>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</si>
  <si>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</si>
  <si>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</si>
  <si>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</si>
  <si>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</si>
  <si>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</si>
  <si>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</si>
  <si>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</si>
  <si>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</si>
  <si>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</si>
  <si>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</si>
  <si>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</si>
  <si>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</si>
  <si>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</si>
  <si>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</si>
  <si>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</si>
  <si>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</si>
  <si>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</si>
  <si>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</si>
  <si>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</si>
  <si>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</si>
  <si>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</si>
  <si>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</si>
  <si>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</si>
  <si>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</si>
  <si>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</si>
  <si>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</si>
  <si>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</si>
  <si>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</si>
  <si>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</si>
  <si>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</si>
  <si>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</si>
  <si>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</si>
  <si>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</si>
  <si>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</si>
  <si>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</si>
  <si>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</si>
  <si>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</si>
  <si>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</si>
  <si>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</si>
  <si>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</si>
  <si>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</si>
  <si>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</si>
  <si>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</si>
  <si>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</si>
  <si>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</si>
  <si>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</si>
  <si>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</si>
  <si>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</si>
  <si>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</si>
  <si>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</si>
  <si>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</si>
  <si>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</si>
  <si>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</si>
  <si>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</si>
  <si>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</si>
  <si>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</si>
  <si>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</si>
  <si>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</si>
  <si>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</si>
  <si>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</si>
  <si>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</si>
  <si>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</si>
  <si>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</si>
  <si>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</si>
  <si>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</si>
  <si>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</si>
  <si>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</si>
  <si>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</si>
  <si>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</si>
  <si>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</si>
  <si>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</si>
  <si>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</si>
  <si>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</si>
  <si>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</si>
  <si>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</si>
  <si>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</si>
  <si>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</si>
  <si>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</si>
  <si>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</si>
  <si>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</si>
  <si>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</si>
  <si>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</si>
  <si>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</si>
  <si>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</si>
  <si>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</si>
  <si>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</si>
  <si>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</si>
  <si>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</si>
  <si>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</si>
  <si>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</si>
  <si>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</si>
  <si>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</si>
  <si>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</si>
  <si>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</si>
  <si>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</si>
  <si>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</si>
  <si>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</si>
  <si>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</si>
  <si>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</si>
  <si>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</si>
  <si>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</si>
  <si>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</si>
  <si>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</si>
  <si>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</si>
  <si>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</si>
  <si>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</si>
  <si>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</si>
  <si>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</si>
  <si>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</si>
  <si>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</si>
  <si>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</si>
  <si>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</si>
  <si>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</si>
  <si>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</si>
  <si>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</si>
  <si>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</si>
  <si>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</si>
  <si>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</si>
  <si>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</si>
  <si>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</si>
  <si>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</si>
  <si>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</si>
  <si>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</si>
  <si>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</si>
  <si>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</si>
  <si>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</si>
  <si>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</si>
  <si>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</si>
  <si>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</si>
  <si>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</si>
  <si>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</si>
  <si>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</si>
  <si>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</si>
  <si>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</si>
  <si>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</si>
  <si>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</si>
  <si>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</si>
  <si>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</si>
  <si>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</si>
  <si>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</si>
  <si>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</si>
  <si>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</si>
  <si>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</si>
  <si>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</si>
  <si>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</si>
  <si>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</si>
  <si>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</si>
  <si>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</si>
  <si>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</si>
  <si>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</si>
  <si>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</si>
  <si>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</si>
  <si>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</si>
  <si>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</si>
  <si>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</si>
  <si>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</si>
  <si>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</si>
  <si>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</si>
  <si>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</si>
  <si>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</si>
  <si>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</si>
  <si>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</si>
  <si>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</si>
  <si>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</si>
  <si>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</si>
  <si>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</si>
  <si>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</si>
  <si>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</si>
  <si>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</si>
  <si>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</si>
  <si>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</si>
  <si>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</si>
  <si>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</si>
  <si>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</si>
  <si>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</si>
  <si>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</si>
  <si>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</si>
  <si>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</si>
  <si>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</si>
  <si>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</si>
  <si>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</si>
  <si>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</si>
  <si>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</si>
  <si>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</si>
  <si>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</si>
  <si>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</si>
  <si>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</si>
  <si>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</si>
  <si>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</si>
  <si>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</si>
  <si>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</si>
  <si>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</si>
  <si>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</si>
  <si>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</si>
  <si>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</si>
  <si>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</si>
  <si>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</si>
  <si>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</si>
  <si>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</si>
  <si>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</si>
  <si>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</si>
  <si>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</si>
  <si>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</si>
  <si>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</si>
  <si>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</si>
  <si>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</si>
  <si>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</si>
  <si>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</si>
  <si>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</si>
  <si>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</si>
  <si>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</si>
  <si>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</si>
  <si>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</si>
  <si>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</si>
  <si>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</si>
  <si>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</si>
  <si>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</si>
  <si>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</si>
  <si>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</si>
  <si>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</si>
  <si>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</si>
  <si>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</si>
  <si>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</si>
  <si>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</si>
  <si>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</si>
  <si>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</si>
  <si>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</si>
  <si>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</si>
  <si>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</si>
  <si>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</si>
  <si>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</si>
  <si>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</si>
  <si>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</si>
  <si>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</si>
  <si>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</si>
  <si>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</si>
  <si>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</si>
  <si>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</si>
  <si>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</si>
  <si>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</si>
  <si>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</si>
  <si>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</si>
  <si>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</si>
  <si>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</si>
  <si>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</si>
  <si>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</si>
  <si>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</si>
  <si>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</si>
  <si>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</si>
  <si>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</si>
  <si>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</si>
  <si>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</si>
  <si>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</si>
  <si>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</si>
  <si>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</si>
  <si>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</si>
  <si>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</si>
  <si>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</si>
  <si>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</si>
  <si>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</si>
  <si>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</si>
  <si>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</si>
  <si>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</si>
  <si>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</si>
  <si>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</si>
  <si>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</si>
  <si>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</si>
  <si>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</si>
  <si>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</si>
  <si>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</si>
  <si>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</si>
  <si>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</si>
  <si>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</si>
  <si>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</si>
  <si>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</si>
  <si>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</si>
  <si>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</si>
  <si>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</si>
  <si>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</si>
  <si>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</si>
  <si>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</si>
  <si>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</si>
  <si>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</si>
  <si>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</si>
  <si>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</si>
  <si>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</si>
  <si>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</si>
  <si>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</si>
  <si>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</si>
  <si>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</si>
  <si>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</si>
  <si>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</si>
  <si>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</si>
  <si>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</si>
  <si>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</si>
  <si>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</si>
  <si>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</si>
  <si>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</si>
  <si>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</si>
  <si>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</si>
  <si>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</si>
  <si>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</si>
  <si>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</si>
  <si>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</si>
  <si>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</si>
  <si>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</si>
  <si>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</si>
  <si>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</si>
  <si>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</si>
  <si>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</si>
  <si>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</si>
  <si>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</si>
  <si>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</si>
  <si>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</si>
  <si>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</si>
  <si>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</si>
  <si>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</si>
  <si>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</si>
  <si>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</si>
  <si>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</si>
  <si>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</si>
  <si>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</si>
  <si>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</si>
  <si>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</si>
  <si>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</si>
  <si>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</si>
  <si>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</si>
  <si>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</si>
  <si>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</si>
  <si>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</si>
  <si>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</si>
  <si>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</si>
  <si>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</si>
  <si>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</si>
  <si>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</si>
  <si>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</si>
  <si>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</si>
  <si>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</si>
  <si>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</si>
  <si>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</si>
  <si>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</si>
  <si>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</si>
  <si>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</si>
  <si>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</si>
  <si>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</si>
  <si>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</si>
  <si>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</si>
  <si>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</si>
  <si>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</si>
  <si>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</si>
  <si>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</si>
  <si>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</si>
  <si>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</si>
  <si>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</si>
  <si>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</si>
  <si>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</si>
  <si>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</si>
  <si>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</si>
  <si>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</si>
  <si>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</si>
  <si>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</si>
  <si>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</si>
  <si>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</si>
  <si>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</si>
  <si>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</si>
  <si>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</si>
  <si>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</si>
  <si>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</si>
  <si>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</si>
  <si>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</si>
  <si>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</si>
  <si>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</si>
  <si>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</si>
  <si>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</si>
  <si>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</si>
  <si>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</si>
  <si>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</si>
  <si>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</si>
  <si>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</si>
  <si>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</si>
  <si>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</si>
  <si>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</si>
  <si>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</si>
  <si>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</si>
  <si>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</si>
  <si>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</si>
  <si>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</si>
  <si>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</si>
  <si>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</si>
  <si>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</si>
  <si>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</si>
  <si>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</si>
  <si>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</si>
  <si>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</si>
  <si>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</si>
  <si>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</si>
  <si>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</si>
  <si>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</si>
  <si>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</si>
  <si>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</si>
  <si>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</si>
  <si>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</si>
  <si>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</si>
  <si>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</si>
  <si>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</si>
  <si>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</si>
  <si>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</si>
  <si>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</si>
  <si>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</si>
  <si>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</si>
  <si>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</si>
  <si>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</si>
  <si>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</si>
  <si>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</si>
  <si>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</si>
  <si>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</si>
  <si>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</si>
  <si>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</si>
  <si>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</si>
  <si>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</si>
  <si>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</si>
  <si>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</si>
  <si>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</si>
  <si>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</si>
  <si>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</si>
  <si>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</si>
  <si>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</si>
  <si>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</si>
  <si>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</si>
  <si>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</si>
  <si>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</si>
  <si>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</si>
  <si>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</si>
  <si>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</si>
  <si>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</si>
  <si>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</si>
  <si>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</si>
  <si>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</si>
  <si>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</si>
  <si>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</si>
  <si>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</si>
  <si>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</si>
  <si>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</si>
  <si>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</si>
  <si>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</si>
  <si>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</si>
  <si>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</si>
  <si>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</si>
  <si>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</si>
  <si>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</si>
  <si>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</si>
  <si>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</si>
  <si>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</si>
  <si>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</si>
  <si>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</si>
  <si>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</si>
  <si>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</si>
  <si>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</si>
  <si>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</si>
  <si>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</si>
  <si>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</si>
  <si>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</si>
  <si>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</si>
  <si>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</si>
  <si>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</si>
  <si>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</si>
  <si>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</si>
  <si>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</si>
  <si>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</si>
  <si>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</si>
  <si>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</si>
  <si>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</si>
  <si>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</si>
  <si>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</si>
  <si>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</si>
  <si>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</si>
  <si>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</si>
  <si>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</si>
  <si>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</si>
  <si>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</si>
  <si>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</si>
  <si>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</si>
  <si>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</si>
  <si>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</si>
  <si>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</si>
  <si>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</si>
  <si>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</si>
  <si>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</si>
  <si>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</si>
  <si>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</si>
  <si>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</si>
  <si>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</si>
  <si>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</si>
  <si>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</si>
  <si>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</si>
  <si>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</si>
  <si>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</si>
  <si>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</si>
  <si>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</si>
  <si>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</si>
  <si>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</si>
  <si>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</si>
  <si>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</si>
  <si>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</si>
  <si>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</si>
  <si>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</si>
  <si>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</si>
  <si>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</si>
  <si>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</si>
  <si>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</si>
  <si>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</si>
  <si>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</si>
  <si>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</si>
  <si>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</si>
  <si>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</si>
  <si>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</si>
  <si>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</si>
  <si>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</si>
  <si>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</si>
  <si>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</si>
  <si>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</si>
  <si>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</si>
  <si>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</si>
  <si>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</si>
  <si>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</si>
  <si>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</si>
  <si>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</si>
  <si>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</si>
  <si>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</si>
  <si>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</si>
  <si>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</si>
  <si>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</si>
  <si>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</si>
  <si>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</si>
  <si>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</si>
  <si>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</si>
  <si>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</si>
  <si>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</si>
  <si>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</si>
  <si>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</si>
  <si>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</si>
  <si>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</si>
  <si>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</si>
  <si>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</si>
  <si>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</si>
  <si>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</si>
  <si>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</si>
  <si>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</si>
  <si>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</si>
  <si>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</si>
  <si>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</si>
  <si>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</si>
  <si>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</si>
  <si>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</si>
  <si>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</si>
  <si>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</si>
  <si>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</si>
  <si>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</si>
  <si>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</si>
  <si>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</si>
  <si>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</si>
  <si>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</si>
  <si>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</si>
  <si>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</si>
  <si>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</si>
  <si>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</si>
  <si>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</si>
  <si>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</si>
  <si>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</si>
  <si>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</si>
  <si>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</si>
  <si>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</si>
  <si>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</si>
  <si>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</si>
  <si>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</si>
  <si>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</si>
  <si>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</si>
  <si>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</si>
  <si>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</si>
  <si>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</si>
  <si>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</si>
  <si>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</si>
  <si>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</si>
  <si>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</si>
  <si>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</si>
  <si>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</si>
  <si>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</si>
  <si>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</si>
  <si>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</si>
  <si>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</si>
  <si>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</si>
  <si>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</si>
  <si>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</si>
  <si>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</si>
  <si>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</si>
  <si>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</si>
  <si>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</si>
  <si>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</si>
  <si>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</si>
  <si>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</si>
  <si>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</si>
  <si>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</si>
  <si>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</si>
  <si>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</si>
  <si>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</si>
  <si>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</si>
  <si>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</si>
  <si>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</si>
  <si>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</si>
  <si>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</si>
  <si>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</si>
  <si>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</si>
  <si>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</si>
  <si>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</si>
  <si>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</si>
  <si>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</si>
  <si>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</si>
  <si>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</si>
  <si>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</si>
  <si>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</si>
  <si>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</si>
  <si>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</si>
  <si>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</si>
  <si>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</si>
  <si>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</si>
  <si>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</si>
  <si>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</si>
  <si>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</si>
  <si>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</si>
  <si>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</si>
  <si>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</si>
  <si>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</si>
  <si>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</si>
  <si>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</si>
  <si>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</si>
  <si>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</si>
  <si>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</si>
  <si>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</si>
  <si>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</si>
  <si>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</si>
  <si>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</si>
  <si>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</si>
  <si>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</si>
  <si>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</si>
  <si>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</si>
  <si>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</si>
  <si>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</si>
  <si>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</si>
  <si>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</si>
  <si>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</si>
  <si>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</si>
  <si>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</si>
  <si>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</si>
  <si>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</si>
  <si>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</si>
  <si>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</si>
  <si>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</si>
  <si>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</si>
  <si>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</si>
  <si>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</si>
  <si>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</si>
  <si>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</si>
  <si>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</si>
  <si>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</si>
  <si>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</si>
  <si>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</si>
  <si>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</si>
  <si>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</si>
  <si>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</si>
  <si>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</si>
  <si>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</si>
  <si>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</si>
  <si>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</si>
  <si>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</si>
  <si>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</si>
  <si>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</si>
  <si>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</si>
  <si>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</si>
  <si>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</si>
  <si>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</si>
  <si>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</si>
  <si>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</si>
  <si>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</si>
  <si>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</si>
  <si>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</si>
  <si>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</si>
  <si>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</si>
  <si>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</si>
  <si>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</si>
  <si>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</si>
  <si>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</si>
  <si>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</si>
  <si>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</si>
  <si>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</si>
  <si>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</si>
  <si>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</si>
  <si>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</si>
  <si>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</si>
  <si>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</si>
  <si>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</si>
  <si>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</si>
  <si>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</si>
  <si>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</si>
  <si>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</si>
  <si>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</si>
  <si>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</si>
  <si>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</si>
  <si>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</si>
  <si>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</si>
  <si>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</si>
  <si>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</si>
  <si>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</si>
  <si>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</si>
  <si>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</si>
  <si>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</si>
  <si>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</si>
  <si>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</si>
  <si>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</si>
  <si>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</si>
  <si>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</si>
  <si>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</si>
  <si>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</si>
  <si>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</si>
  <si>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</si>
  <si>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</si>
  <si>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</si>
  <si>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</si>
  <si>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</si>
  <si>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</si>
  <si>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</si>
  <si>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</si>
  <si>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</si>
  <si>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</si>
  <si>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</si>
  <si>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</si>
  <si>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</si>
  <si>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</si>
  <si>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</si>
  <si>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</si>
  <si>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</si>
  <si>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</si>
  <si>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</si>
  <si>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</si>
  <si>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</si>
  <si>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</si>
  <si>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</si>
  <si>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</si>
  <si>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</si>
  <si>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</si>
  <si>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</si>
  <si>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</si>
  <si>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</si>
  <si>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</si>
  <si>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</si>
  <si>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</si>
  <si>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</si>
  <si>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</si>
  <si>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</si>
  <si>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</si>
  <si>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</si>
  <si>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</si>
  <si>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</si>
  <si>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</si>
  <si>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</si>
  <si>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</si>
  <si>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</si>
  <si>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</si>
  <si>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</si>
  <si>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</si>
  <si>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</si>
  <si>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</si>
  <si>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</si>
  <si>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</si>
  <si>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</si>
  <si>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</si>
  <si>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</si>
  <si>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</si>
  <si>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</si>
  <si>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</si>
  <si>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</si>
  <si>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</si>
  <si>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</si>
  <si>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</si>
  <si>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</si>
  <si>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</si>
  <si>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</si>
  <si>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</si>
  <si>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</si>
  <si>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</si>
  <si>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</si>
  <si>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</si>
  <si>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</si>
  <si>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</si>
  <si>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</si>
  <si>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</si>
  <si>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</si>
  <si>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</si>
  <si>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</si>
  <si>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</si>
  <si>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</si>
  <si>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</si>
  <si>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</si>
  <si>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</si>
  <si>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</si>
  <si>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</si>
  <si>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</si>
  <si>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</si>
  <si>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</si>
  <si>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</si>
  <si>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</si>
  <si>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</si>
  <si>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</si>
  <si>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</si>
  <si>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</si>
  <si>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</si>
  <si>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</si>
  <si>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</si>
  <si>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</si>
  <si>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</si>
  <si>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</si>
  <si>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</si>
  <si>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</si>
  <si>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</si>
  <si>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</si>
  <si>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</si>
  <si>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</si>
  <si>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</si>
  <si>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</si>
  <si>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</si>
  <si>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</si>
  <si>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</si>
  <si>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</si>
  <si>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</si>
  <si>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</si>
  <si>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</si>
  <si>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</si>
  <si>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</si>
  <si>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</si>
  <si>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</si>
  <si>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</si>
  <si>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</si>
  <si>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</si>
  <si>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</si>
  <si>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</si>
  <si>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</si>
  <si>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</si>
  <si>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</si>
  <si>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</si>
  <si>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</si>
  <si>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</si>
  <si>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</si>
  <si>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</si>
  <si>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</si>
  <si>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</si>
  <si>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</si>
  <si>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</si>
  <si>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</si>
  <si>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</si>
  <si>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</si>
  <si>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</si>
  <si>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</si>
  <si>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</si>
  <si>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</si>
  <si>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</si>
  <si>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</si>
  <si>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</si>
  <si>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</si>
  <si>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</si>
  <si>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</si>
  <si>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</si>
  <si>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</si>
  <si>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</si>
  <si>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</si>
  <si>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</si>
  <si>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</si>
  <si>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</si>
  <si>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</si>
  <si>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</si>
  <si>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</si>
  <si>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</si>
  <si>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</si>
  <si>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</si>
  <si>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</si>
  <si>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</si>
  <si>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</si>
  <si>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</si>
  <si>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</si>
  <si>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</si>
  <si>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</si>
  <si>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</si>
  <si>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</si>
  <si>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</si>
  <si>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</si>
  <si>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</si>
  <si>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</si>
  <si>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</si>
  <si>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</si>
  <si>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</si>
  <si>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</si>
  <si>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</si>
  <si>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</si>
  <si>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</si>
  <si>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</si>
  <si>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</si>
  <si>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</si>
  <si>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</si>
  <si>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</si>
  <si>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</si>
  <si>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</si>
  <si>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</si>
  <si>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</si>
  <si>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</si>
  <si>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</si>
  <si>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</si>
  <si>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</si>
  <si>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</si>
  <si>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</si>
  <si>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</si>
  <si>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</si>
  <si>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</si>
  <si>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</si>
  <si>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</si>
  <si>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</si>
  <si>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</si>
  <si>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</si>
  <si>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</si>
  <si>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</si>
  <si>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</si>
  <si>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</si>
  <si>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</si>
  <si>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</si>
  <si>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</si>
  <si>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</si>
  <si>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</si>
  <si>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</si>
  <si>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</si>
  <si>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</si>
  <si>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</si>
  <si>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</si>
  <si>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</si>
  <si>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</si>
  <si>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</si>
  <si>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</si>
  <si>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</si>
  <si>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</si>
  <si>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</si>
  <si>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</si>
  <si>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</si>
  <si>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</si>
  <si>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</si>
  <si>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</si>
  <si>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</si>
  <si>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</si>
  <si>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</si>
  <si>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</si>
  <si>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</si>
  <si>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</si>
  <si>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</si>
  <si>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</si>
  <si>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</si>
  <si>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</si>
  <si>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</si>
  <si>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</si>
  <si>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</si>
  <si>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</si>
  <si>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</si>
  <si>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</si>
  <si>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</si>
  <si>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</si>
  <si>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</si>
  <si>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</si>
  <si>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</si>
  <si>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</si>
  <si>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</si>
  <si>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</si>
  <si>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</si>
  <si>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</si>
  <si>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</si>
  <si>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</si>
  <si>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</si>
  <si>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</si>
  <si>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</si>
  <si>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</si>
  <si>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</si>
  <si>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</si>
  <si>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</si>
  <si>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</si>
  <si>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</si>
  <si>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</si>
  <si>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</si>
  <si>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</si>
  <si>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</si>
  <si>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</si>
  <si>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</si>
  <si>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</si>
  <si>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</si>
  <si>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</si>
  <si>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</si>
  <si>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</si>
  <si>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</si>
  <si>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</si>
  <si>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</si>
  <si>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</si>
  <si>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</si>
  <si>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</si>
  <si>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</si>
  <si>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</si>
  <si>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</si>
  <si>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</si>
  <si>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</si>
  <si>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</si>
  <si>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</si>
  <si>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</si>
  <si>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</si>
  <si>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</si>
  <si>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</si>
  <si>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</si>
  <si>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</si>
  <si>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</si>
  <si>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</si>
  <si>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</si>
  <si>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</si>
  <si>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</si>
  <si>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</si>
  <si>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</si>
  <si>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</si>
  <si>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</si>
  <si>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</si>
  <si>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</si>
  <si>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</si>
  <si>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</si>
  <si>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</si>
  <si>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</si>
  <si>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</si>
  <si>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</si>
  <si>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</si>
  <si>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</si>
  <si>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</si>
  <si>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</si>
  <si>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</si>
  <si>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</si>
  <si>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</si>
  <si>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</si>
  <si>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</si>
  <si>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</si>
  <si>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</si>
  <si>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</si>
  <si>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</si>
  <si>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</si>
  <si>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</si>
  <si>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</si>
  <si>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</si>
  <si>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</si>
  <si>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</si>
  <si>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</si>
  <si>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</si>
  <si>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</si>
  <si>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</si>
  <si>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</si>
  <si>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</si>
  <si>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</si>
  <si>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</si>
  <si>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</si>
  <si>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</si>
  <si>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</si>
  <si>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</si>
  <si>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</si>
  <si>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</si>
  <si>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</si>
  <si>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</si>
  <si>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</si>
  <si>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</si>
  <si>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</si>
  <si>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</si>
  <si>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</si>
  <si>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</si>
  <si>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</si>
  <si>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</si>
  <si>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</si>
  <si>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</si>
  <si>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</si>
  <si>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</si>
  <si>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</si>
  <si>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</si>
  <si>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</si>
  <si>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</si>
  <si>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</si>
  <si>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</si>
  <si>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</si>
  <si>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</si>
  <si>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</si>
  <si>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</si>
  <si>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</si>
  <si>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</si>
  <si>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</si>
  <si>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</si>
  <si>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</si>
  <si>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</si>
  <si>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</si>
  <si>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</si>
  <si>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</si>
  <si>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</si>
  <si>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</si>
  <si>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</si>
  <si>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</si>
  <si>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</si>
  <si>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</si>
  <si>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</si>
  <si>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</si>
  <si>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</si>
  <si>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</si>
  <si>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</si>
  <si>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</si>
  <si>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</si>
  <si>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</si>
  <si>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</si>
  <si>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</si>
  <si>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</si>
  <si>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</si>
  <si>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</si>
  <si>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</si>
  <si>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</si>
  <si>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</si>
  <si>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</si>
  <si>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</si>
  <si>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</si>
  <si>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</si>
  <si>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</si>
  <si>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</si>
  <si>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</si>
  <si>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</si>
  <si>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</si>
  <si>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</si>
  <si>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</si>
  <si>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</si>
  <si>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</si>
  <si>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</si>
  <si>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</si>
  <si>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</si>
  <si>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</si>
  <si>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</si>
  <si>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</si>
  <si>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</si>
  <si>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</si>
  <si>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</si>
  <si>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</si>
  <si>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</si>
  <si>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</si>
  <si>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</si>
  <si>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</si>
  <si>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</si>
  <si>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</si>
  <si>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</si>
  <si>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</si>
  <si>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</si>
  <si>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</si>
  <si>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</si>
  <si>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</si>
  <si>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</si>
  <si>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</si>
  <si>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</si>
  <si>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</si>
  <si>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</si>
  <si>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</si>
  <si>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</si>
  <si>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</si>
  <si>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</si>
  <si>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</si>
  <si>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</si>
  <si>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</si>
  <si>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</si>
  <si>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</si>
  <si>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</si>
  <si>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</si>
  <si>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</si>
  <si>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</si>
  <si>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</si>
  <si>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</si>
  <si>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</si>
  <si>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</si>
  <si>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</si>
  <si>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</si>
  <si>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</si>
  <si>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</si>
  <si>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</si>
  <si>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</si>
  <si>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</si>
  <si>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</si>
  <si>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</si>
  <si>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</si>
  <si>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</si>
  <si>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</si>
  <si>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</si>
  <si>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</si>
  <si>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</si>
  <si>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</si>
  <si>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</si>
  <si>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</si>
  <si>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</si>
  <si>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</si>
  <si>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</si>
  <si>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</si>
  <si>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</si>
  <si>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</si>
  <si>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</si>
  <si>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</si>
  <si>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</si>
  <si>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</si>
  <si>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</si>
  <si>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</si>
  <si>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</si>
  <si>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</si>
  <si>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</si>
  <si>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</si>
  <si>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</si>
  <si>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</si>
  <si>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</si>
  <si>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</si>
  <si>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</si>
  <si>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</si>
  <si>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</si>
  <si>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</si>
  <si>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</si>
  <si>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</si>
  <si>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</si>
  <si>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</si>
  <si>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</si>
  <si>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</si>
  <si>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</si>
  <si>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</si>
  <si>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</si>
  <si>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</si>
  <si>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</si>
  <si>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</si>
  <si>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</si>
  <si>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</si>
  <si>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</si>
  <si>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</si>
  <si>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</si>
  <si>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</si>
  <si>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</si>
  <si>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</si>
  <si>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</si>
  <si>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</si>
  <si>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</si>
  <si>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</si>
  <si>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</si>
  <si>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</si>
  <si>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</si>
  <si>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</si>
  <si>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</si>
  <si>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</si>
  <si>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</si>
  <si>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</si>
  <si>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</si>
  <si>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</si>
  <si>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</si>
  <si>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</si>
  <si>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</si>
  <si>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</si>
  <si>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</si>
  <si>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</si>
  <si>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</si>
  <si>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</si>
  <si>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</si>
  <si>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</si>
  <si>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</si>
  <si>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</si>
  <si>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</si>
  <si>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</si>
  <si>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</si>
  <si>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</si>
  <si>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</si>
  <si>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</si>
  <si>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</si>
  <si>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</si>
  <si>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</si>
  <si>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</si>
  <si>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</si>
  <si>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</si>
  <si>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</si>
  <si>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</si>
  <si>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</si>
  <si>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</si>
  <si>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</si>
  <si>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</si>
  <si>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</si>
  <si>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</si>
  <si>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</si>
  <si>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</si>
  <si>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</si>
  <si>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</si>
  <si>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</si>
  <si>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</si>
  <si>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</si>
  <si>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</si>
  <si>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</si>
  <si>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</si>
  <si>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</si>
  <si>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</si>
  <si>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</si>
  <si>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</si>
  <si>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</si>
  <si>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</si>
  <si>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</si>
  <si>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</si>
  <si>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</si>
  <si>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</si>
  <si>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</si>
  <si>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</si>
  <si>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</si>
  <si>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</si>
  <si>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</si>
  <si>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</si>
  <si>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</si>
  <si>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</si>
  <si>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</si>
  <si>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</si>
  <si>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</si>
  <si>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</si>
  <si>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</si>
  <si>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</si>
  <si>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</si>
  <si>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</si>
  <si>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</si>
  <si>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</si>
  <si>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</si>
  <si>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</si>
  <si>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</si>
  <si>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</si>
  <si>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</si>
  <si>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</si>
  <si>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</si>
  <si>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</si>
  <si>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</si>
  <si>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</si>
  <si>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</si>
  <si>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</si>
  <si>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</si>
  <si>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</si>
  <si>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</si>
  <si>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</si>
  <si>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</si>
  <si>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</si>
  <si>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</si>
  <si>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</si>
  <si>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</si>
  <si>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</si>
  <si>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</si>
  <si>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</si>
  <si>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</si>
  <si>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</si>
  <si>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</si>
  <si>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</si>
  <si>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</si>
  <si>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</si>
  <si>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</si>
  <si>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</si>
  <si>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</si>
  <si>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</si>
  <si>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</si>
  <si>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</si>
  <si>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</si>
  <si>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</si>
  <si>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</si>
  <si>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</si>
  <si>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</si>
  <si>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</si>
  <si>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</si>
  <si>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</si>
  <si>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</si>
  <si>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</si>
  <si>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</si>
  <si>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</si>
  <si>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</si>
  <si>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</si>
  <si>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</si>
  <si>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</si>
  <si>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</si>
  <si>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</si>
  <si>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</si>
  <si>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</si>
  <si>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</si>
  <si>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</si>
  <si>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</si>
  <si>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</si>
  <si>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</si>
  <si>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</si>
  <si>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</si>
  <si>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</si>
  <si>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</si>
  <si>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</si>
  <si>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</si>
  <si>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</si>
  <si>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</si>
  <si>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</si>
  <si>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</si>
  <si>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</si>
  <si>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</si>
  <si>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</si>
  <si>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</si>
  <si>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</si>
  <si>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</si>
  <si>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</si>
  <si>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</si>
  <si>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</si>
  <si>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</si>
  <si>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</si>
  <si>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</si>
  <si>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</si>
  <si>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</si>
  <si>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</si>
  <si>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</si>
  <si>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</si>
  <si>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</si>
  <si>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</si>
  <si>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</si>
  <si>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</si>
  <si>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</si>
  <si>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</si>
  <si>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</si>
  <si>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</si>
  <si>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</si>
  <si>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</si>
  <si>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</si>
  <si>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</si>
  <si>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</si>
  <si>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</si>
  <si>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</si>
  <si>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</si>
  <si>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</si>
  <si>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</si>
  <si>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</si>
  <si>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</si>
  <si>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</si>
  <si>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</si>
  <si>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</si>
  <si>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</si>
  <si>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</si>
  <si>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</si>
  <si>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</si>
  <si>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</si>
  <si>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</si>
  <si>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</si>
  <si>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</si>
  <si>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</si>
  <si>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</si>
  <si>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</si>
  <si>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</si>
  <si>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</si>
  <si>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</si>
  <si>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</si>
  <si>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</si>
  <si>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</si>
  <si>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</si>
  <si>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</si>
  <si>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</si>
  <si>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</si>
  <si>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</si>
  <si>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</si>
  <si>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</si>
  <si>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</si>
  <si>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</si>
  <si>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</si>
  <si>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</si>
  <si>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</si>
  <si>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</si>
  <si>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</si>
  <si>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</si>
  <si>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</si>
  <si>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</si>
  <si>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</si>
  <si>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</si>
  <si>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</si>
  <si>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</si>
  <si>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</si>
  <si>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</si>
  <si>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</si>
  <si>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</si>
  <si>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</si>
  <si>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</si>
  <si>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</si>
  <si>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</si>
  <si>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</si>
  <si>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</si>
  <si>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</si>
  <si>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</si>
  <si>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</si>
  <si>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</si>
  <si>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</si>
  <si>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</si>
  <si>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</si>
  <si>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</si>
  <si>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</si>
  <si>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</si>
  <si>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</si>
  <si>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</si>
  <si>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</si>
  <si>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</si>
  <si>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</si>
  <si>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</si>
  <si>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</si>
  <si>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</si>
  <si>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</si>
  <si>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</si>
  <si>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</si>
  <si>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</si>
  <si>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</si>
  <si>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</si>
  <si>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</si>
  <si>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</si>
  <si>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</si>
  <si>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</si>
  <si>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</si>
  <si>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</si>
  <si>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</si>
  <si>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</si>
  <si>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</si>
  <si>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</si>
  <si>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</si>
  <si>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</si>
  <si>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</si>
  <si>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</si>
  <si>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</si>
  <si>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</si>
  <si>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</si>
  <si>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</si>
  <si>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</si>
  <si>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</si>
  <si>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</si>
  <si>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</si>
  <si>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</si>
  <si>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</si>
  <si>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</si>
  <si>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</si>
  <si>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</si>
  <si>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</si>
  <si>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</si>
  <si>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</si>
  <si>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</si>
  <si>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</si>
  <si>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</si>
  <si>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</si>
  <si>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</si>
  <si>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</si>
  <si>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</si>
  <si>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</si>
  <si>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</si>
  <si>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</si>
  <si>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</si>
  <si>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</si>
  <si>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</si>
  <si>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</si>
  <si>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</si>
  <si>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</si>
  <si>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</si>
  <si>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</si>
  <si>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</si>
  <si>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</si>
  <si>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</si>
  <si>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</si>
  <si>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</si>
  <si>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</si>
  <si>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</si>
  <si>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</si>
  <si>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</si>
  <si>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</si>
  <si>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</si>
  <si>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</si>
  <si>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</si>
  <si>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</si>
  <si>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</si>
  <si>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</si>
  <si>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</si>
  <si>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</si>
  <si>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</si>
  <si>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</si>
  <si>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</si>
  <si>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</si>
  <si>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</si>
  <si>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</si>
  <si>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</si>
  <si>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</si>
  <si>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</si>
  <si>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</si>
  <si>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</si>
  <si>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</si>
  <si>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</si>
  <si>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</si>
  <si>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</si>
  <si>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</si>
  <si>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</si>
  <si>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</si>
  <si>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</si>
  <si>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</si>
  <si>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</si>
  <si>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</si>
  <si>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</si>
  <si>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</si>
  <si>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</si>
  <si>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</si>
  <si>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</si>
  <si>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</si>
  <si>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</si>
  <si>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</si>
  <si>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</si>
  <si>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</si>
  <si>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</si>
  <si>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</si>
  <si>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</si>
  <si>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</si>
  <si>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</si>
  <si>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</si>
  <si>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</si>
  <si>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</si>
  <si>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</si>
  <si>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</si>
  <si>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</si>
  <si>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</si>
  <si>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</si>
  <si>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</si>
  <si>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</si>
  <si>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</si>
  <si>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</si>
  <si>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</si>
  <si>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</si>
  <si>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</si>
  <si>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</si>
  <si>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</si>
  <si>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</si>
  <si>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</si>
  <si>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</si>
  <si>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</si>
  <si>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</si>
  <si>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</si>
  <si>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</si>
  <si>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</si>
  <si>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</si>
  <si>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</si>
  <si>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</si>
  <si>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</si>
  <si>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</si>
  <si>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</si>
  <si>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</si>
  <si>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</si>
  <si>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</si>
  <si>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</si>
  <si>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</si>
  <si>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</si>
  <si>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</si>
  <si>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</si>
  <si>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</si>
  <si>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</si>
  <si>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</si>
  <si>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</si>
  <si>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</si>
  <si>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</si>
  <si>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</si>
  <si>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</si>
  <si>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</si>
  <si>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</si>
  <si>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</si>
  <si>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</si>
  <si>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</si>
  <si>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</si>
  <si>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</si>
  <si>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</si>
  <si>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</si>
  <si>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</si>
  <si>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</si>
  <si>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</si>
  <si>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</si>
  <si>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</si>
  <si>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</si>
  <si>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</si>
  <si>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</si>
  <si>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</si>
  <si>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</si>
  <si>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</si>
  <si>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</si>
  <si>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</si>
  <si>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</si>
  <si>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</si>
  <si>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</si>
  <si>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</si>
  <si>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</si>
  <si>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</si>
  <si>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</si>
  <si>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</si>
  <si>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</si>
  <si>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</si>
  <si>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</si>
  <si>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</si>
  <si>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</si>
  <si>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</si>
  <si>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</si>
  <si>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</si>
  <si>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</si>
  <si>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</si>
  <si>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</si>
  <si>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</si>
  <si>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</si>
  <si>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</si>
  <si>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</si>
  <si>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</si>
  <si>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</si>
  <si>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</si>
  <si>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</si>
  <si>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</si>
  <si>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</si>
  <si>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</si>
  <si>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</si>
  <si>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</si>
  <si>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</si>
  <si>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</si>
  <si>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</si>
  <si>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</si>
  <si>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</si>
  <si>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</si>
  <si>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</si>
  <si>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</si>
  <si>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</si>
  <si>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</si>
  <si>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</si>
  <si>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</si>
  <si>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</si>
  <si>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</si>
  <si>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</si>
  <si>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</si>
  <si>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</si>
  <si>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</si>
  <si>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</si>
  <si>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</si>
  <si>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</si>
  <si>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</si>
  <si>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</si>
  <si>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</si>
  <si>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</si>
  <si>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</si>
  <si>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</si>
  <si>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</si>
  <si>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</si>
  <si>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</si>
  <si>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</si>
  <si>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</si>
  <si>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</si>
  <si>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</si>
  <si>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</si>
  <si>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</si>
  <si>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</si>
  <si>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</si>
  <si>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</si>
  <si>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</si>
  <si>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</si>
  <si>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</si>
  <si>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</si>
  <si>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</si>
  <si>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</si>
  <si>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</si>
  <si>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</si>
  <si>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</si>
  <si>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</si>
  <si>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</si>
  <si>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</si>
  <si>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</si>
  <si>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</si>
  <si>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</si>
  <si>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</si>
  <si>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</si>
  <si>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</si>
  <si>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</si>
  <si>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</si>
  <si>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</si>
  <si>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</si>
  <si>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</si>
  <si>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</si>
  <si>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</si>
  <si>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</si>
  <si>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</si>
  <si>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</si>
  <si>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</si>
  <si>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</si>
  <si>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</si>
  <si>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</si>
  <si>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</si>
  <si>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</si>
  <si>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</si>
  <si>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</si>
  <si>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</si>
  <si>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</si>
  <si>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</si>
  <si>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</si>
  <si>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</si>
  <si>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</si>
  <si>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</si>
  <si>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</si>
  <si>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</si>
  <si>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</si>
  <si>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</si>
  <si>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</si>
  <si>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</si>
  <si>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</si>
  <si>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</si>
  <si>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</si>
  <si>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</si>
  <si>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</si>
  <si>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</si>
  <si>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</si>
  <si>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</si>
  <si>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</si>
  <si>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</si>
  <si>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</si>
  <si>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</si>
  <si>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</si>
  <si>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</si>
  <si>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</si>
  <si>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</si>
  <si>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</si>
  <si>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</si>
  <si>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</si>
  <si>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</si>
  <si>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</si>
  <si>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</si>
  <si>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</si>
  <si>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</si>
  <si>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</si>
  <si>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</si>
  <si>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</si>
  <si>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</si>
  <si>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</si>
  <si>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</si>
  <si>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</si>
  <si>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</si>
  <si>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</si>
  <si>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</si>
  <si>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</si>
  <si>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</si>
  <si>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</si>
  <si>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</si>
  <si>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</si>
  <si>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</si>
  <si>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</si>
  <si>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</si>
  <si>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</si>
  <si>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</si>
  <si>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</si>
  <si>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</si>
  <si>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</si>
  <si>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</si>
  <si>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</si>
  <si>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</si>
  <si>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</si>
  <si>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</si>
  <si>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</si>
  <si>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</si>
  <si>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</si>
  <si>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</si>
  <si>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</si>
  <si>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</si>
  <si>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</si>
  <si>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</si>
  <si>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</si>
  <si>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</si>
  <si>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</si>
  <si>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</si>
  <si>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</si>
  <si>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</si>
  <si>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</si>
  <si>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</si>
  <si>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</si>
  <si>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</si>
  <si>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</si>
  <si>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</si>
  <si>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</si>
  <si>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</si>
  <si>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</si>
  <si>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</si>
  <si>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</si>
  <si>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</si>
  <si>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</si>
  <si>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</si>
  <si>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</si>
  <si>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</si>
  <si>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</si>
  <si>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</si>
  <si>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</si>
  <si>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</si>
  <si>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</si>
  <si>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</si>
  <si>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</si>
  <si>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</si>
  <si>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</si>
  <si>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</si>
  <si>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</si>
  <si>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</si>
  <si>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</si>
  <si>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</si>
  <si>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</si>
  <si>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</si>
  <si>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</si>
  <si>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</si>
  <si>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</si>
  <si>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</si>
  <si>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</si>
  <si>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</si>
  <si>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</si>
  <si>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</si>
  <si>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</si>
  <si>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</si>
  <si>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</si>
  <si>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</si>
  <si>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</si>
  <si>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</si>
  <si>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</si>
  <si>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</si>
  <si>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</si>
  <si>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</si>
  <si>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</si>
  <si>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</si>
  <si>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</si>
  <si>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</si>
  <si>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</si>
  <si>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</si>
  <si>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</si>
  <si>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</si>
  <si>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</si>
  <si>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</si>
  <si>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</si>
  <si>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</si>
  <si>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</si>
  <si>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</si>
  <si>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</si>
  <si>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</si>
  <si>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</si>
  <si>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</si>
  <si>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</si>
  <si>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</si>
  <si>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</si>
  <si>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</si>
  <si>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</si>
  <si>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</si>
  <si>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</si>
  <si>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</si>
  <si>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</si>
  <si>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</si>
  <si>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</si>
  <si>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</si>
  <si>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</si>
  <si>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</si>
  <si>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</si>
  <si>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</si>
  <si>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</si>
  <si>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</si>
  <si>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</si>
  <si>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</si>
  <si>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</si>
  <si>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</si>
  <si>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</si>
  <si>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</si>
  <si>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</si>
  <si>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</si>
  <si>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</si>
  <si>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</si>
  <si>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</si>
  <si>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</si>
  <si>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</si>
  <si>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</si>
  <si>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</si>
  <si>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</si>
  <si>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</si>
  <si>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</si>
  <si>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</si>
  <si>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</si>
  <si>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</si>
  <si>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</si>
  <si>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</si>
  <si>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</si>
  <si>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</si>
  <si>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</si>
  <si>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</si>
  <si>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</si>
  <si>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</si>
  <si>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</si>
  <si>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</si>
  <si>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</si>
  <si>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</si>
  <si>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</si>
  <si>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</si>
  <si>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</si>
  <si>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</si>
  <si>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</si>
  <si>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</si>
  <si>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</si>
  <si>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</si>
  <si>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</si>
  <si>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</si>
  <si>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</si>
  <si>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</si>
  <si>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</si>
  <si>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</si>
  <si>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</si>
  <si>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</si>
  <si>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</si>
  <si>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</si>
  <si>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</si>
  <si>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</si>
  <si>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</si>
  <si>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</si>
  <si>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</si>
  <si>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</si>
  <si>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</si>
  <si>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</si>
  <si>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</si>
  <si>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</si>
  <si>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</si>
  <si>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</si>
  <si>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</si>
  <si>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</si>
  <si>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</si>
  <si>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</si>
  <si>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</si>
  <si>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</si>
  <si>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</si>
  <si>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</si>
  <si>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</si>
  <si>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</si>
  <si>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</si>
  <si>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</si>
  <si>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</si>
  <si>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</si>
  <si>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</si>
  <si>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</si>
  <si>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</si>
  <si>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</si>
  <si>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</si>
  <si>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</si>
  <si>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</si>
  <si>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</si>
  <si>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</si>
  <si>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</si>
  <si>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</si>
  <si>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</si>
  <si>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</si>
  <si>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</si>
  <si>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</si>
  <si>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</si>
  <si>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</si>
  <si>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</si>
  <si>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</si>
  <si>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</si>
  <si>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</si>
  <si>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</si>
  <si>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</si>
  <si>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</si>
  <si>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</si>
  <si>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</si>
  <si>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</si>
  <si>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</si>
  <si>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</si>
  <si>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</si>
  <si>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</si>
  <si>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</si>
  <si>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</si>
  <si>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</si>
  <si>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</si>
  <si>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</si>
  <si>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</si>
  <si>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</si>
  <si>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</si>
  <si>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</si>
  <si>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</si>
  <si>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</si>
  <si>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</si>
  <si>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</si>
  <si>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</si>
  <si>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</si>
  <si>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</si>
  <si>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</si>
  <si>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</si>
  <si>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</si>
  <si>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</si>
  <si>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</si>
  <si>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</si>
  <si>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</si>
  <si>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</si>
  <si>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</si>
  <si>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</si>
  <si>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</si>
  <si>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</si>
  <si>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</si>
  <si>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</si>
  <si>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</si>
  <si>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</si>
  <si>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</si>
  <si>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</si>
  <si>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</si>
  <si>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</si>
  <si>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</si>
  <si>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</si>
  <si>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</si>
  <si>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</si>
  <si>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</si>
  <si>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</si>
  <si>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</si>
  <si>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</si>
  <si>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</si>
  <si>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</si>
  <si>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</si>
  <si>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</si>
  <si>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</si>
  <si>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</si>
  <si>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</si>
  <si>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</si>
  <si>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</si>
  <si>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</si>
  <si>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</si>
  <si>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</si>
  <si>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</si>
  <si>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</si>
  <si>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</si>
  <si>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</si>
  <si>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</si>
  <si>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</si>
  <si>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</si>
  <si>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</si>
  <si>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</si>
  <si>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</si>
  <si>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</si>
  <si>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</si>
  <si>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</si>
  <si>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</si>
  <si>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</si>
  <si>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</si>
  <si>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</si>
  <si>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</si>
  <si>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</si>
  <si>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</si>
  <si>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</si>
  <si>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</si>
  <si>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</si>
  <si>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</si>
  <si>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</si>
  <si>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</si>
  <si>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</si>
  <si>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</si>
  <si>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</si>
  <si>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</si>
  <si>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</si>
  <si>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</si>
  <si>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</si>
  <si>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</si>
  <si>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</si>
  <si>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</si>
  <si>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</si>
  <si>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</si>
  <si>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</si>
  <si>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</si>
  <si>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</si>
  <si>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</si>
  <si>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</si>
  <si>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</si>
  <si>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</si>
  <si>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</si>
  <si>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</si>
  <si>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</si>
  <si>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</si>
  <si>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</si>
  <si>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</si>
  <si>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</si>
  <si>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</si>
  <si>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</si>
  <si>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</si>
  <si>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</si>
  <si>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</si>
  <si>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</si>
  <si>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</si>
  <si>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</si>
  <si>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</si>
  <si>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</si>
  <si>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</si>
  <si>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</si>
  <si>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</si>
  <si>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</si>
  <si>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</si>
  <si>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</si>
  <si>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</si>
  <si>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</si>
  <si>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</si>
  <si>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</si>
  <si>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</si>
  <si>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</si>
  <si>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</si>
  <si>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</si>
  <si>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</si>
  <si>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</si>
  <si>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</si>
  <si>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</si>
  <si>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</si>
  <si>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</si>
  <si>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</si>
  <si>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</si>
  <si>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</si>
  <si>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</si>
  <si>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</si>
  <si>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</si>
  <si>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</si>
  <si>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</si>
  <si>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</si>
  <si>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</si>
  <si>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</si>
  <si>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</si>
  <si>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</si>
  <si>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</si>
  <si>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</si>
  <si>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</si>
  <si>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</si>
  <si>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</si>
  <si>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</si>
  <si>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</si>
  <si>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</si>
  <si>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</si>
  <si>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</si>
  <si>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</si>
  <si>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</si>
  <si>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</si>
  <si>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</si>
  <si>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</si>
  <si>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</si>
  <si>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</si>
  <si>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</si>
  <si>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</si>
  <si>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</si>
  <si>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</si>
  <si>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</si>
  <si>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</si>
  <si>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</si>
  <si>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</si>
  <si>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</si>
  <si>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</si>
  <si>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</si>
  <si>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</si>
  <si>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</si>
  <si>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</si>
  <si>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</si>
  <si>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</si>
  <si>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</si>
  <si>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</si>
  <si>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</si>
  <si>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</si>
  <si>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</si>
  <si>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</si>
  <si>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</si>
  <si>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</si>
  <si>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</si>
  <si>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</si>
  <si>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</si>
  <si>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</si>
  <si>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</si>
  <si>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</si>
  <si>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</si>
  <si>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</si>
  <si>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</si>
  <si>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</si>
  <si>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</si>
  <si>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</si>
  <si>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</si>
  <si>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</si>
  <si>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</si>
  <si>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</si>
  <si>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</si>
  <si>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</si>
  <si>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</si>
  <si>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</si>
  <si>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</si>
  <si>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</si>
  <si>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</si>
  <si>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</si>
  <si>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</si>
  <si>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</si>
  <si>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</si>
  <si>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</si>
  <si>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</si>
  <si>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</si>
  <si>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</si>
  <si>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</si>
  <si>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</si>
  <si>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</si>
  <si>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</si>
  <si>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</si>
  <si>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</si>
  <si>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</si>
  <si>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</si>
  <si>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</si>
  <si>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</si>
  <si>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</si>
  <si>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</si>
  <si>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</si>
  <si>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</si>
  <si>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</si>
  <si>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</si>
  <si>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</si>
  <si>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</si>
  <si>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</si>
  <si>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</si>
  <si>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</si>
  <si>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</si>
  <si>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</si>
  <si>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</si>
  <si>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</si>
  <si>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</si>
  <si>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</si>
  <si>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</si>
  <si>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</si>
  <si>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</si>
  <si>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</si>
  <si>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</si>
  <si>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</si>
  <si>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</si>
  <si>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</si>
  <si>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</si>
  <si>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</si>
  <si>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</si>
  <si>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</si>
  <si>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</si>
  <si>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</si>
  <si>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</si>
  <si>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</si>
  <si>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</si>
  <si>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</si>
  <si>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</si>
  <si>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</si>
  <si>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</si>
  <si>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</si>
  <si>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</si>
  <si>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</si>
  <si>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</si>
  <si>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</si>
  <si>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</si>
  <si>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</si>
  <si>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</si>
  <si>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</si>
  <si>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</si>
  <si>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</si>
  <si>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</si>
  <si>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</si>
  <si>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</si>
  <si>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</si>
  <si>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</si>
  <si>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</si>
  <si>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</si>
  <si>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</si>
  <si>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</si>
  <si>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</si>
  <si>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</si>
  <si>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</si>
  <si>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</si>
  <si>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</si>
  <si>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</si>
  <si>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</si>
  <si>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</si>
  <si>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</si>
  <si>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</si>
  <si>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</si>
  <si>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</si>
  <si>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</si>
  <si>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</si>
  <si>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</si>
  <si>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</si>
  <si>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</si>
  <si>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</si>
  <si>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</si>
  <si>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</si>
  <si>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</si>
  <si>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</si>
  <si>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</si>
  <si>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</si>
  <si>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</si>
  <si>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</si>
  <si>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</si>
  <si>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</si>
  <si>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</si>
  <si>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</si>
  <si>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</si>
  <si>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</si>
  <si>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</si>
  <si>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</si>
  <si>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</si>
  <si>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</si>
  <si>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</si>
  <si>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</si>
  <si>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</si>
  <si>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</si>
  <si>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</si>
  <si>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</si>
  <si>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</si>
  <si>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</si>
  <si>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</si>
  <si>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</si>
  <si>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</si>
  <si>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</si>
  <si>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</si>
  <si>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</si>
  <si>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</si>
  <si>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</si>
  <si>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</si>
  <si>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</si>
  <si>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</si>
  <si>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</si>
  <si>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</si>
  <si>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</si>
  <si>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</si>
  <si>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</si>
  <si>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</si>
  <si>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</si>
  <si>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</si>
  <si>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</si>
  <si>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</si>
  <si>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</si>
  <si>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</si>
  <si>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</si>
  <si>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</si>
  <si>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</si>
  <si>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</si>
  <si>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</si>
  <si>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</si>
  <si>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</si>
  <si>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</si>
  <si>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</si>
  <si>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</si>
  <si>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</si>
  <si>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</si>
  <si>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</si>
  <si>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</si>
  <si>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</si>
  <si>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</si>
  <si>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</si>
  <si>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</si>
  <si>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</si>
  <si>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</si>
  <si>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</si>
  <si>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</si>
  <si>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</si>
  <si>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</si>
  <si>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</si>
  <si>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</si>
  <si>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</si>
  <si>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</si>
  <si>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</si>
  <si>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</si>
  <si>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</si>
  <si>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</si>
  <si>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</si>
  <si>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</si>
  <si>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</si>
  <si>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</si>
  <si>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</si>
  <si>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</si>
  <si>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</si>
  <si>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</si>
  <si>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</si>
  <si>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</si>
  <si>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</si>
  <si>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</si>
  <si>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</si>
  <si>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</si>
  <si>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</si>
  <si>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</si>
  <si>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</si>
  <si>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</si>
  <si>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</si>
  <si>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</si>
  <si>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</si>
  <si>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</si>
  <si>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</si>
  <si>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</si>
  <si>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</si>
  <si>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</si>
  <si>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</si>
  <si>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</si>
  <si>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</si>
  <si>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</si>
  <si>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</si>
  <si>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</si>
  <si>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</si>
  <si>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</si>
  <si>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</si>
  <si>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</si>
  <si>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</si>
  <si>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</si>
  <si>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</si>
  <si>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</si>
  <si>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</si>
  <si>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</si>
  <si>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</si>
  <si>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</si>
  <si>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</si>
  <si>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</si>
  <si>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</si>
  <si>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</si>
  <si>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</si>
  <si>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</si>
  <si>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</si>
  <si>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</si>
  <si>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</si>
  <si>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</si>
  <si>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</si>
  <si>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</si>
  <si>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</si>
  <si>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</si>
  <si>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</si>
  <si>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</si>
  <si>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</si>
  <si>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</si>
  <si>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</si>
  <si>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</si>
  <si>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</si>
  <si>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</si>
  <si>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</si>
  <si>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</si>
  <si>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</si>
  <si>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</si>
  <si>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</si>
  <si>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</si>
  <si>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</si>
  <si>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</si>
  <si>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</si>
  <si>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</si>
  <si>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</si>
  <si>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</si>
  <si>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</si>
  <si>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</si>
  <si>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</si>
  <si>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</si>
  <si>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</si>
  <si>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</si>
  <si>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</si>
  <si>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</si>
  <si>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</si>
  <si>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</si>
  <si>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</si>
  <si>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</si>
  <si>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</si>
  <si>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</si>
  <si>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</si>
  <si>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</si>
  <si>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</si>
  <si>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</si>
  <si>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</si>
  <si>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</si>
  <si>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</si>
  <si>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</si>
  <si>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</si>
  <si>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</si>
  <si>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</si>
  <si>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</si>
  <si>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</si>
  <si>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</si>
  <si>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</si>
  <si>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</si>
  <si>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</si>
  <si>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</si>
  <si>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</si>
  <si>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</si>
  <si>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</si>
  <si>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</si>
  <si>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</si>
  <si>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</si>
  <si>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</si>
  <si>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</si>
  <si>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</si>
  <si>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</si>
  <si>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</si>
  <si>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</si>
  <si>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</si>
  <si>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</si>
  <si>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</si>
  <si>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</si>
  <si>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</si>
  <si>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</si>
  <si>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</si>
  <si>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</si>
  <si>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</si>
  <si>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</si>
  <si>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</si>
  <si>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</si>
  <si>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</si>
  <si>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</si>
  <si>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</si>
  <si>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</si>
  <si>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</si>
  <si>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</si>
  <si>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</si>
  <si>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</si>
  <si>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</si>
  <si>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</si>
  <si>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</si>
  <si>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</si>
  <si>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</si>
  <si>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</si>
  <si>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</si>
  <si>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</si>
  <si>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</si>
  <si>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</si>
  <si>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</si>
  <si>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</si>
  <si>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</si>
  <si>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</si>
  <si>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</si>
  <si>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</si>
  <si>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</si>
  <si>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</si>
  <si>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</si>
  <si>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</si>
  <si>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</si>
  <si>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</si>
  <si>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</si>
  <si>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</si>
  <si>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</si>
  <si>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</si>
  <si>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</si>
  <si>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</si>
  <si>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</si>
  <si>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</si>
  <si>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</si>
  <si>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</si>
  <si>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</si>
  <si>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</si>
  <si>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</si>
  <si>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</si>
  <si>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</si>
  <si>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</si>
  <si>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</si>
  <si>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</si>
  <si>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</si>
  <si>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</si>
  <si>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</si>
  <si>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</si>
  <si>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</si>
  <si>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</si>
  <si>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</si>
  <si>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</si>
  <si>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</si>
  <si>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</si>
  <si>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</si>
  <si>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</si>
  <si>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</si>
  <si>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</si>
  <si>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</si>
  <si>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</si>
  <si>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</si>
  <si>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</si>
  <si>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</si>
  <si>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</si>
  <si>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</si>
  <si>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</si>
  <si>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</si>
  <si>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</si>
  <si>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</si>
  <si>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</si>
  <si>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</si>
  <si>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</si>
  <si>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</si>
  <si>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</si>
  <si>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</si>
  <si>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</si>
  <si>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</si>
  <si>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</si>
  <si>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</si>
  <si>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</si>
  <si>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</si>
  <si>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</si>
  <si>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</si>
  <si>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</si>
  <si>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</si>
  <si>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</si>
  <si>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</si>
  <si>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</si>
  <si>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</si>
  <si>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</si>
  <si>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</si>
  <si>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</si>
  <si>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</si>
  <si>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</si>
  <si>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</si>
  <si>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</si>
  <si>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</si>
  <si>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</si>
  <si>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</si>
  <si>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</si>
  <si>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</si>
  <si>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</si>
  <si>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</si>
  <si>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</si>
  <si>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</si>
  <si>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</si>
  <si>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</si>
  <si>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</si>
  <si>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</si>
  <si>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</si>
  <si>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</si>
  <si>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</si>
  <si>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</si>
  <si>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</si>
  <si>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</si>
  <si>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</si>
  <si>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</si>
  <si>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</si>
  <si>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</si>
  <si>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</si>
  <si>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</si>
  <si>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</si>
  <si>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</si>
  <si>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</si>
  <si>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</si>
  <si>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</si>
  <si>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</si>
  <si>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</si>
  <si>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</si>
  <si>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</si>
  <si>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</si>
  <si>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</si>
  <si>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</si>
  <si>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</si>
  <si>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</si>
  <si>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</si>
  <si>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</si>
  <si>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</si>
  <si>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</si>
  <si>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</si>
  <si>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</si>
  <si>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</si>
  <si>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</si>
  <si>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</si>
  <si>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</si>
  <si>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</si>
  <si>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</si>
  <si>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</si>
  <si>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</si>
  <si>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</si>
  <si>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</si>
  <si>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</si>
  <si>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</si>
  <si>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</si>
  <si>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</si>
  <si>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</si>
  <si>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</si>
  <si>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</si>
  <si>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</si>
  <si>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</si>
  <si>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</si>
  <si>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</si>
  <si>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</si>
  <si>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</si>
  <si>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</si>
  <si>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</si>
  <si>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</si>
  <si>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</si>
  <si>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</si>
  <si>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</si>
  <si>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</si>
  <si>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</si>
  <si>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</si>
  <si>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</si>
  <si>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</si>
  <si>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</si>
  <si>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</si>
  <si>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</si>
  <si>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</si>
  <si>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</si>
  <si>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</si>
  <si>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</si>
  <si>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</si>
  <si>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</si>
  <si>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</si>
  <si>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</si>
  <si>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</si>
  <si>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</si>
  <si>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</si>
  <si>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</si>
  <si>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</si>
  <si>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</si>
  <si>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</si>
  <si>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</si>
  <si>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</si>
  <si>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</si>
  <si>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</si>
  <si>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</si>
  <si>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</si>
  <si>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</si>
  <si>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</si>
  <si>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</si>
  <si>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</si>
  <si>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</si>
  <si>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</si>
  <si>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</si>
  <si>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</si>
  <si>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</si>
  <si>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</si>
  <si>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</si>
  <si>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</si>
  <si>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</si>
  <si>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</si>
  <si>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</si>
  <si>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</si>
  <si>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</si>
  <si>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</si>
  <si>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</si>
  <si>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</si>
  <si>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</si>
  <si>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</si>
  <si>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</si>
  <si>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</si>
  <si>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</si>
  <si>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</si>
  <si>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</si>
  <si>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</si>
  <si>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</si>
  <si>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</si>
  <si>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</si>
  <si>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</si>
  <si>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</si>
  <si>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</si>
  <si>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</si>
  <si>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</si>
  <si>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</si>
  <si>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</si>
  <si>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</si>
  <si>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</si>
  <si>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</si>
  <si>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</si>
  <si>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</si>
  <si>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</si>
  <si>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</si>
  <si>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</si>
  <si>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</si>
  <si>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</si>
  <si>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</si>
  <si>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</si>
  <si>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</si>
  <si>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</si>
  <si>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</si>
  <si>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</si>
  <si>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</si>
  <si>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</si>
  <si>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</si>
  <si>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</si>
  <si>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</si>
  <si>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</si>
  <si>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</si>
  <si>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</si>
  <si>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</si>
  <si>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</si>
  <si>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</si>
  <si>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</si>
  <si>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</si>
  <si>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</si>
  <si>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</si>
  <si>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</si>
  <si>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</si>
  <si>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</si>
  <si>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</si>
  <si>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</si>
  <si>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</si>
  <si>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</si>
  <si>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</si>
  <si>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</si>
  <si>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</si>
  <si>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</si>
  <si>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</si>
  <si>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</si>
  <si>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</si>
  <si>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</si>
  <si>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</si>
  <si>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</si>
  <si>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</si>
  <si>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</si>
  <si>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</si>
  <si>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</si>
  <si>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</si>
  <si>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</si>
  <si>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</si>
  <si>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</si>
  <si>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</si>
  <si>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</si>
  <si>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</si>
  <si>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</si>
  <si>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</si>
  <si>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</si>
  <si>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</si>
  <si>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</si>
  <si>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</si>
  <si>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</si>
  <si>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</si>
  <si>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</si>
  <si>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</si>
  <si>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</si>
  <si>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</si>
  <si>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</si>
  <si>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</si>
  <si>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</si>
  <si>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</si>
  <si>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</si>
  <si>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</si>
  <si>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</si>
  <si>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</si>
  <si>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</si>
  <si>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</si>
  <si>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</si>
  <si>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</si>
  <si>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</si>
  <si>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</si>
  <si>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</si>
  <si>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</si>
  <si>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</si>
  <si>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</si>
  <si>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</si>
  <si>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</si>
  <si>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</si>
  <si>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</si>
  <si>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</si>
  <si>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</si>
  <si>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</si>
  <si>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</si>
  <si>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</si>
  <si>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</si>
  <si>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</si>
  <si>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</si>
  <si>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</si>
  <si>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</si>
  <si>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</si>
  <si>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</si>
  <si>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</si>
  <si>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</si>
  <si>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</si>
  <si>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</si>
  <si>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</si>
  <si>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</si>
  <si>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</si>
  <si>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</si>
  <si>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</si>
  <si>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</si>
  <si>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</si>
  <si>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</si>
  <si>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</si>
  <si>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</si>
  <si>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</si>
  <si>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</si>
  <si>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</si>
  <si>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</si>
  <si>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</si>
  <si>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</si>
  <si>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</si>
  <si>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</si>
  <si>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</si>
  <si>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</si>
  <si>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</si>
  <si>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</si>
  <si>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</si>
  <si>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</si>
  <si>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</si>
  <si>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</si>
  <si>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</si>
  <si>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</si>
  <si>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</si>
  <si>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</si>
  <si>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</si>
  <si>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</si>
  <si>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</si>
  <si>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</si>
  <si>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</si>
  <si>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</si>
  <si>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</si>
  <si>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</si>
  <si>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</si>
  <si>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</si>
  <si>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</si>
  <si>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</si>
  <si>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</si>
  <si>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</si>
  <si>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</si>
  <si>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</si>
  <si>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</si>
  <si>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</si>
  <si>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</si>
  <si>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</si>
  <si>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</si>
  <si>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</si>
  <si>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</si>
  <si>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</si>
  <si>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</si>
  <si>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</si>
  <si>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</si>
  <si>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</si>
  <si>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</si>
  <si>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</si>
  <si>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</si>
  <si>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</si>
  <si>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</si>
  <si>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</si>
  <si>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</si>
  <si>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</si>
  <si>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</si>
  <si>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</si>
  <si>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</si>
  <si>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</si>
  <si>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</si>
  <si>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</si>
  <si>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</si>
  <si>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</si>
  <si>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</si>
  <si>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</si>
  <si>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</si>
  <si>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</si>
  <si>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</si>
  <si>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</si>
  <si>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</si>
  <si>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</si>
  <si>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</si>
  <si>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</si>
  <si>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</si>
  <si>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</si>
  <si>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</si>
  <si>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</si>
  <si>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</si>
  <si>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</si>
  <si>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</si>
  <si>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</si>
  <si>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</si>
  <si>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</si>
  <si>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</si>
  <si>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</si>
  <si>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</si>
  <si>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</si>
  <si>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</si>
  <si>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</si>
  <si>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</si>
  <si>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</si>
  <si>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</si>
  <si>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</si>
  <si>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</si>
  <si>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</si>
  <si>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</si>
  <si>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</si>
  <si>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</si>
  <si>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</si>
  <si>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</si>
  <si>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</si>
  <si>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</si>
  <si>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</si>
  <si>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</si>
  <si>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</si>
  <si>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</si>
  <si>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</si>
  <si>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</si>
  <si>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</si>
  <si>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</si>
  <si>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</si>
  <si>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</si>
  <si>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</si>
  <si>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</si>
  <si>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</si>
  <si>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</si>
  <si>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</si>
  <si>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</si>
  <si>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</si>
  <si>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</si>
  <si>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</si>
  <si>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</si>
  <si>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</si>
  <si>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</si>
  <si>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</si>
  <si>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</si>
  <si>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</si>
  <si>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</si>
  <si>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</si>
  <si>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</si>
  <si>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</si>
  <si>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</si>
  <si>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</si>
  <si>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</si>
  <si>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</si>
  <si>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</si>
  <si>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</si>
  <si>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</si>
  <si>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</si>
  <si>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</si>
  <si>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</si>
  <si>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</si>
  <si>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</si>
  <si>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</si>
  <si>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</si>
  <si>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</si>
  <si>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</si>
  <si>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</si>
  <si>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</si>
  <si>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</si>
  <si>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</si>
  <si>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</si>
  <si>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</si>
  <si>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</si>
  <si>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</si>
  <si>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</si>
  <si>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</si>
  <si>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</si>
  <si>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</si>
  <si>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</si>
  <si>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</si>
  <si>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</si>
  <si>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</si>
  <si>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</si>
  <si>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</si>
  <si>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</si>
  <si>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</si>
  <si>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</si>
  <si>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</si>
  <si>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</si>
  <si>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</si>
  <si>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</si>
  <si>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</si>
  <si>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</si>
  <si>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</si>
  <si>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</si>
  <si>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</si>
  <si>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</si>
  <si>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</si>
  <si>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</si>
  <si>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</si>
  <si>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</si>
  <si>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</si>
  <si>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</si>
  <si>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</si>
  <si>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</si>
  <si>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</si>
  <si>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</si>
  <si>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</si>
  <si>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</si>
  <si>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</si>
  <si>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</si>
  <si>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</si>
  <si>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</si>
  <si>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</si>
  <si>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</si>
  <si>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</si>
  <si>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</si>
  <si>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</si>
  <si>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</si>
  <si>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</si>
  <si>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</si>
  <si>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</si>
  <si>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</si>
  <si>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</si>
  <si>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</si>
  <si>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</si>
  <si>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</si>
  <si>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</si>
  <si>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</si>
  <si>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</si>
  <si>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</si>
  <si>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</si>
  <si>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</si>
  <si>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</si>
  <si>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</si>
  <si>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</si>
  <si>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</si>
  <si>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</si>
  <si>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</si>
  <si>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</si>
  <si>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</si>
  <si>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</si>
  <si>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</si>
  <si>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</si>
  <si>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</si>
  <si>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</si>
  <si>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</si>
  <si>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</si>
  <si>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</si>
  <si>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</si>
  <si>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</si>
  <si>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</si>
  <si>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</si>
  <si>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</si>
  <si>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</si>
  <si>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</si>
  <si>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</si>
  <si>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</si>
  <si>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</si>
  <si>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</si>
  <si>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</si>
  <si>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</si>
  <si>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</si>
  <si>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</si>
  <si>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</si>
  <si>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</si>
  <si>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</si>
  <si>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</si>
  <si>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</si>
  <si>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</si>
  <si>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</si>
  <si>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</si>
  <si>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</si>
  <si>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</si>
  <si>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</si>
  <si>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</si>
  <si>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</si>
  <si>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</si>
  <si>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</si>
  <si>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</si>
  <si>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</si>
  <si>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</si>
  <si>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</si>
  <si>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</si>
  <si>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</si>
  <si>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</si>
  <si>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</si>
  <si>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</si>
  <si>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</si>
  <si>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</si>
  <si>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</si>
  <si>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</si>
  <si>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</si>
  <si>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</si>
  <si>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</si>
  <si>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</si>
  <si>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</si>
  <si>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</si>
  <si>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</si>
  <si>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</si>
  <si>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</si>
  <si>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</si>
  <si>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</si>
  <si>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</si>
  <si>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</si>
  <si>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</si>
  <si>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</si>
  <si>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</si>
  <si>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</si>
  <si>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</si>
  <si>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</si>
  <si>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</si>
  <si>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</si>
  <si>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</si>
  <si>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</si>
  <si>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</si>
  <si>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</si>
  <si>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</si>
  <si>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</si>
  <si>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</si>
  <si>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</si>
  <si>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</si>
  <si>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</si>
  <si>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</si>
  <si>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</si>
  <si>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</si>
  <si>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</si>
  <si>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</si>
  <si>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</si>
  <si>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</si>
  <si>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</si>
  <si>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</si>
  <si>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</si>
  <si>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</si>
  <si>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</si>
  <si>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</si>
  <si>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</si>
  <si>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</si>
  <si>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</si>
  <si>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</si>
  <si>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</si>
  <si>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</si>
  <si>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</si>
  <si>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</si>
  <si>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</si>
  <si>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</si>
  <si>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</si>
  <si>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</si>
  <si>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</si>
  <si>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</si>
  <si>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</si>
  <si>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</si>
  <si>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</si>
  <si>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</si>
  <si>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</si>
  <si>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</si>
  <si>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</si>
  <si>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</si>
  <si>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</si>
  <si>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</si>
  <si>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</si>
  <si>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</si>
  <si>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</si>
  <si>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</si>
  <si>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</si>
  <si>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</si>
  <si>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</si>
  <si>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</si>
  <si>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</si>
  <si>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</si>
  <si>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</si>
  <si>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</si>
  <si>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</si>
  <si>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</si>
  <si>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</si>
  <si>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</si>
  <si>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</si>
  <si>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</si>
  <si>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</si>
  <si>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</si>
  <si>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</si>
  <si>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</si>
  <si>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</si>
  <si>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</si>
  <si>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</si>
  <si>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</si>
  <si>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</si>
  <si>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</si>
  <si>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</si>
  <si>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</si>
  <si>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</si>
  <si>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</si>
  <si>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</si>
  <si>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</si>
  <si>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</si>
  <si>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</si>
  <si>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</si>
  <si>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</si>
  <si>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</si>
  <si>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</si>
  <si>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</si>
  <si>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</si>
  <si>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</si>
  <si>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</si>
  <si>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</si>
  <si>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</si>
  <si>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</si>
  <si>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</si>
  <si>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</si>
  <si>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</si>
  <si>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</si>
  <si>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</si>
  <si>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</si>
  <si>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</si>
  <si>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</si>
  <si>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</si>
  <si>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</si>
  <si>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</si>
  <si>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</si>
  <si>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</si>
  <si>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</si>
  <si>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</si>
  <si>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</si>
  <si>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</si>
  <si>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</si>
  <si>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</si>
  <si>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</si>
  <si>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</si>
  <si>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</si>
  <si>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</si>
  <si>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</si>
  <si>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</si>
  <si>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</si>
  <si>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</si>
  <si>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</si>
  <si>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</si>
  <si>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</si>
  <si>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</si>
  <si>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</si>
  <si>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</si>
  <si>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</si>
  <si>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</si>
  <si>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</si>
  <si>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</si>
  <si>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</si>
  <si>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</si>
  <si>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</si>
  <si>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</si>
  <si>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</si>
  <si>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</si>
  <si>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</si>
  <si>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</si>
  <si>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</si>
  <si>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</si>
  <si>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</si>
  <si>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</si>
  <si>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</si>
  <si>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</si>
  <si>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</si>
  <si>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</si>
  <si>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</si>
  <si>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</si>
  <si>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</si>
  <si>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</si>
  <si>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</si>
  <si>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</si>
  <si>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</si>
  <si>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</si>
  <si>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</si>
  <si>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</si>
  <si>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</si>
  <si>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</si>
  <si>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</si>
  <si>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</si>
  <si>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</si>
  <si>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</si>
  <si>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</si>
  <si>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</si>
  <si>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</si>
  <si>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</si>
  <si>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</si>
  <si>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</si>
  <si>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</si>
  <si>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</si>
  <si>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</si>
  <si>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</si>
  <si>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</si>
  <si>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</si>
  <si>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</si>
  <si>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</si>
  <si>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</si>
  <si>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</si>
  <si>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</si>
  <si>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</si>
  <si>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</si>
  <si>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</si>
  <si>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</si>
  <si>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</si>
  <si>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</si>
  <si>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</si>
  <si>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</si>
  <si>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</si>
  <si>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</si>
  <si>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</si>
  <si>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</si>
  <si>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</si>
  <si>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</si>
  <si>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</si>
  <si>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</si>
  <si>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</si>
  <si>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</si>
  <si>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</si>
  <si>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</si>
  <si>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</si>
  <si>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</si>
  <si>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</si>
  <si>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</si>
  <si>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</si>
  <si>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</si>
  <si>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</si>
  <si>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</si>
  <si>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</si>
  <si>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</si>
  <si>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</si>
  <si>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</si>
  <si>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</si>
  <si>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</si>
  <si>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</si>
  <si>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</si>
  <si>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</si>
  <si>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</si>
  <si>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</si>
  <si>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</si>
  <si>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</si>
  <si>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</si>
  <si>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</si>
  <si>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</si>
  <si>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</si>
  <si>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</si>
  <si>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</si>
  <si>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</si>
  <si>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</si>
  <si>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</si>
  <si>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</si>
  <si>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</si>
  <si>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</si>
  <si>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</si>
  <si>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</si>
  <si>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</si>
  <si>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</si>
  <si>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</si>
  <si>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</si>
  <si>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</si>
  <si>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</si>
  <si>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</si>
  <si>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</si>
  <si>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</si>
  <si>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</si>
  <si>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</si>
  <si>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</si>
  <si>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</si>
  <si>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</si>
  <si>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</si>
  <si>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</si>
  <si>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</si>
  <si>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</si>
  <si>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</si>
  <si>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</si>
  <si>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</si>
  <si>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</si>
  <si>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</si>
  <si>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</si>
  <si>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</si>
  <si>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</si>
  <si>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</si>
  <si>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</si>
  <si>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</si>
  <si>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</si>
  <si>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</si>
  <si>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</si>
  <si>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</si>
  <si>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</si>
  <si>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</si>
  <si>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</si>
  <si>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</si>
  <si>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</si>
  <si>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</si>
  <si>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</si>
  <si>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</si>
  <si>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</si>
  <si>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</si>
  <si>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</si>
  <si>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</si>
  <si>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</si>
  <si>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</si>
  <si>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</si>
  <si>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</si>
  <si>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</si>
  <si>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</si>
  <si>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</si>
  <si>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</si>
  <si>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</si>
  <si>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</si>
  <si>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</si>
  <si>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</si>
  <si>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</si>
  <si>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</si>
  <si>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</si>
  <si>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</si>
  <si>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</si>
  <si>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</si>
  <si>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</si>
  <si>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</si>
  <si>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</si>
  <si>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</si>
  <si>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</si>
  <si>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</si>
  <si>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</si>
  <si>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</si>
  <si>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</si>
  <si>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</si>
  <si>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</si>
  <si>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</si>
  <si>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</si>
  <si>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</si>
  <si>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</si>
  <si>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</si>
  <si>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</si>
  <si>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</si>
  <si>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</si>
  <si>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</si>
  <si>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</si>
  <si>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</si>
  <si>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</si>
  <si>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</si>
  <si>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</si>
  <si>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</si>
  <si>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</si>
  <si>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</si>
  <si>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</si>
  <si>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</si>
  <si>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</si>
  <si>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</si>
  <si>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</si>
  <si>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</si>
  <si>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</si>
  <si>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</si>
  <si>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</si>
  <si>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</si>
  <si>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</si>
  <si>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</si>
  <si>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</si>
  <si>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</si>
  <si>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</si>
  <si>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</si>
  <si>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</si>
  <si>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</si>
  <si>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</si>
  <si>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</si>
  <si>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</si>
  <si>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</si>
  <si>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</si>
  <si>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</si>
  <si>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</si>
  <si>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</si>
  <si>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</si>
  <si>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</si>
  <si>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</si>
  <si>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</si>
  <si>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</si>
  <si>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</si>
  <si>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</si>
  <si>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</si>
  <si>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</si>
  <si>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</si>
  <si>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</si>
  <si>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</si>
  <si>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</si>
  <si>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</si>
  <si>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</si>
  <si>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</si>
  <si>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</si>
  <si>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</si>
  <si>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</si>
  <si>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</si>
  <si>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</si>
  <si>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</si>
  <si>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</si>
  <si>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</si>
  <si>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</si>
  <si>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</si>
  <si>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</si>
  <si>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</si>
  <si>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</si>
  <si>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</si>
  <si>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</si>
  <si>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</si>
  <si>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</si>
  <si>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</si>
  <si>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</si>
  <si>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</si>
  <si>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</si>
  <si>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</si>
  <si>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</si>
  <si>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</si>
  <si>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</si>
  <si>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</si>
  <si>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</si>
  <si>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</si>
  <si>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</si>
  <si>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</si>
  <si>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</si>
  <si>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</si>
  <si>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</si>
  <si>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</si>
  <si>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</si>
  <si>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</si>
  <si>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</si>
  <si>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</si>
  <si>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</si>
  <si>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</si>
  <si>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</si>
  <si>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</si>
  <si>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</si>
  <si>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</si>
  <si>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</si>
  <si>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</si>
  <si>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</si>
  <si>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</si>
  <si>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</si>
  <si>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</si>
  <si>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</si>
  <si>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</si>
  <si>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</si>
  <si>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</si>
  <si>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</si>
  <si>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</si>
  <si>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</si>
  <si>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</si>
  <si>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</si>
  <si>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</si>
  <si>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</si>
  <si>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</si>
  <si>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</si>
  <si>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</si>
  <si>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</si>
  <si>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</si>
  <si>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</si>
  <si>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</si>
  <si>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</si>
  <si>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</si>
  <si>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</si>
  <si>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</si>
  <si>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</si>
  <si>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</si>
  <si>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</si>
  <si>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</si>
  <si>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</si>
  <si>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</si>
  <si>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</si>
  <si>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</si>
  <si>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</si>
  <si>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</si>
  <si>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</si>
  <si>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</si>
  <si>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</si>
  <si>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</si>
  <si>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</si>
  <si>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</si>
  <si>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</si>
  <si>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</si>
  <si>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</si>
  <si>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</si>
  <si>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</si>
  <si>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</si>
  <si>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</si>
  <si>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</si>
  <si>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</si>
  <si>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</si>
  <si>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</si>
  <si>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</si>
  <si>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</si>
  <si>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</si>
  <si>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</si>
  <si>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</si>
  <si>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</si>
  <si>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</si>
  <si>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</si>
  <si>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</si>
  <si>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</si>
  <si>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</si>
  <si>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</si>
  <si>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</si>
  <si>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</si>
  <si>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</si>
  <si>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</si>
  <si>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</si>
  <si>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</si>
  <si>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</si>
  <si>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</si>
  <si>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</si>
  <si>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</si>
  <si>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</si>
  <si>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</si>
  <si>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</si>
  <si>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</si>
  <si>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</si>
  <si>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</si>
  <si>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</si>
  <si>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</si>
  <si>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</si>
  <si>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</si>
  <si>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</si>
  <si>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</si>
  <si>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</si>
  <si>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</si>
  <si>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</si>
  <si>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</si>
  <si>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</si>
  <si>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</si>
  <si>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</si>
  <si>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</si>
  <si>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</si>
  <si>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</si>
  <si>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</si>
  <si>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</si>
  <si>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</si>
  <si>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</si>
  <si>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</si>
  <si>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</si>
  <si>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</si>
  <si>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</si>
  <si>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</si>
  <si>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</si>
  <si>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</si>
  <si>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</si>
  <si>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</si>
  <si>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</si>
  <si>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</si>
  <si>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</si>
  <si>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</si>
  <si>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</si>
  <si>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</si>
  <si>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</si>
  <si>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</si>
  <si>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</si>
  <si>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</si>
  <si>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</si>
  <si>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</si>
  <si>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</si>
  <si>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</si>
  <si>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</si>
  <si>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</si>
  <si>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</si>
  <si>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</si>
  <si>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</si>
  <si>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</si>
  <si>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</si>
  <si>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</si>
  <si>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</si>
  <si>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</si>
  <si>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</si>
  <si>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</si>
  <si>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</si>
  <si>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</si>
  <si>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</si>
  <si>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</si>
  <si>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</si>
  <si>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</si>
  <si>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</si>
  <si>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</si>
  <si>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</si>
  <si>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</si>
  <si>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</si>
  <si>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</si>
  <si>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</si>
  <si>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</si>
  <si>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</si>
  <si>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</si>
  <si>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</si>
  <si>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</si>
  <si>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</si>
  <si>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</si>
  <si>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</si>
  <si>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</si>
  <si>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</si>
  <si>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</si>
  <si>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</si>
  <si>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</si>
  <si>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</si>
  <si>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</si>
  <si>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</si>
  <si>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</si>
  <si>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</si>
  <si>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</si>
  <si>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</si>
  <si>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</si>
  <si>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</si>
  <si>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</si>
  <si>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</si>
  <si>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</si>
  <si>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</si>
  <si>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</si>
  <si>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</si>
  <si>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</si>
  <si>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</si>
  <si>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</si>
  <si>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</si>
  <si>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</si>
  <si>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</si>
  <si>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</si>
  <si>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</si>
  <si>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</si>
  <si>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</si>
  <si>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</si>
  <si>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</si>
  <si>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</si>
  <si>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</si>
  <si>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</si>
  <si>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</si>
  <si>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</si>
  <si>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</si>
  <si>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</si>
  <si>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</si>
  <si>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</si>
  <si>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</si>
  <si>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</si>
  <si>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</si>
  <si>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</si>
  <si>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</si>
  <si>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</si>
  <si>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</si>
  <si>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</si>
  <si>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</si>
  <si>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</si>
  <si>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</si>
  <si>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</si>
  <si>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</si>
  <si>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</si>
  <si>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</si>
  <si>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</si>
  <si>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</si>
  <si>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</si>
  <si>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</si>
  <si>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</si>
  <si>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</si>
  <si>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</si>
  <si>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</si>
  <si>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</si>
  <si>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</si>
  <si>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</si>
  <si>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</si>
  <si>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</si>
  <si>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</si>
  <si>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</si>
  <si>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</si>
  <si>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</si>
  <si>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</si>
  <si>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</si>
  <si>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</si>
  <si>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</si>
  <si>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</si>
  <si>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</si>
  <si>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</si>
  <si>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</si>
  <si>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</si>
  <si>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</si>
  <si>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</si>
  <si>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</si>
  <si>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</si>
  <si>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</si>
  <si>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</si>
  <si>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</si>
  <si>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</si>
  <si>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</si>
  <si>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</si>
  <si>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</si>
  <si>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</si>
  <si>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</si>
  <si>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</si>
  <si>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</si>
  <si>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</si>
  <si>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</si>
  <si>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</si>
  <si>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</si>
  <si>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</si>
  <si>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</si>
  <si>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</si>
  <si>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</si>
  <si>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</si>
  <si>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</si>
  <si>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</si>
  <si>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</si>
  <si>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</si>
  <si>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</si>
  <si>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</si>
  <si>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</si>
  <si>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</si>
  <si>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</si>
  <si>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</si>
  <si>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</si>
  <si>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</si>
  <si>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</si>
  <si>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</si>
  <si>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</si>
  <si>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</si>
  <si>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</si>
  <si>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</si>
  <si>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</si>
  <si>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</si>
  <si>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</si>
  <si>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</si>
  <si>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</si>
  <si>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</si>
  <si>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</si>
  <si>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</si>
  <si>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</si>
  <si>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</si>
  <si>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</si>
  <si>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</si>
  <si>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</si>
  <si>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</si>
  <si>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</si>
  <si>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</si>
  <si>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</si>
  <si>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</si>
  <si>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</si>
  <si>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</si>
  <si>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</si>
  <si>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</si>
  <si>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</si>
  <si>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</si>
  <si>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</si>
  <si>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</si>
  <si>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</si>
  <si>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</si>
  <si>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</si>
  <si>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</si>
  <si>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</si>
  <si>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</si>
  <si>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</si>
  <si>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</si>
  <si>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</si>
  <si>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</si>
  <si>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</si>
  <si>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</si>
  <si>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</si>
  <si>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</si>
  <si>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</si>
  <si>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</si>
  <si>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</si>
  <si>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</si>
  <si>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</si>
  <si>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</si>
  <si>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</si>
  <si>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</si>
  <si>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</si>
  <si>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</si>
  <si>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</si>
  <si>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</si>
  <si>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</si>
  <si>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</si>
  <si>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</si>
  <si>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</si>
  <si>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</si>
  <si>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</si>
  <si>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</si>
  <si>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</si>
  <si>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</si>
  <si>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</si>
  <si>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</si>
  <si>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</si>
  <si>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</si>
  <si>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</si>
  <si>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</si>
  <si>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</si>
  <si>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</si>
  <si>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</si>
  <si>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</si>
  <si>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</si>
  <si>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</si>
  <si>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</si>
  <si>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</si>
  <si>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</si>
  <si>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</si>
  <si>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</si>
  <si>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</si>
  <si>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</si>
  <si>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</si>
  <si>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</si>
  <si>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</si>
  <si>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</si>
  <si>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</si>
  <si>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</si>
  <si>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</si>
  <si>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</si>
  <si>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</si>
  <si>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</si>
  <si>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</si>
  <si>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</si>
  <si>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</si>
  <si>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</si>
  <si>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</si>
  <si>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</si>
  <si>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</si>
  <si>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</si>
  <si>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</si>
  <si>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</si>
  <si>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</si>
  <si>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</si>
  <si>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</si>
  <si>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</si>
  <si>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</si>
  <si>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</si>
  <si>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</si>
  <si>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</si>
  <si>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</si>
  <si>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</si>
  <si>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</si>
  <si>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</si>
  <si>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</si>
  <si>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</si>
  <si>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</si>
  <si>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</si>
  <si>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</si>
  <si>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</si>
  <si>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</si>
  <si>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</si>
  <si>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</si>
  <si>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</si>
  <si>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</si>
  <si>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</si>
  <si>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</si>
  <si>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</si>
  <si>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</si>
  <si>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</si>
  <si>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</si>
  <si>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</si>
  <si>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</si>
  <si>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</si>
  <si>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</si>
  <si>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</si>
  <si>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</si>
  <si>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</si>
  <si>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</si>
  <si>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</si>
  <si>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</si>
  <si>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</si>
  <si>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</si>
  <si>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</si>
  <si>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</si>
  <si>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</si>
  <si>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</si>
  <si>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</si>
  <si>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</si>
  <si>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</si>
  <si>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</si>
  <si>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</si>
  <si>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</si>
  <si>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</si>
  <si>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</si>
  <si>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</si>
  <si>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</si>
  <si>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</si>
  <si>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</si>
  <si>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</si>
  <si>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</si>
  <si>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</si>
  <si>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</si>
  <si>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</si>
  <si>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</si>
  <si>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</si>
  <si>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</si>
  <si>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</si>
  <si>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</si>
  <si>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</si>
  <si>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</si>
  <si>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</si>
  <si>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</si>
  <si>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</si>
  <si>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</si>
  <si>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</si>
  <si>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</si>
  <si>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</si>
  <si>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</si>
  <si>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</si>
  <si>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</si>
  <si>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</si>
  <si>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</si>
  <si>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</si>
  <si>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</si>
  <si>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</si>
  <si>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</si>
  <si>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</si>
  <si>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</si>
  <si>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</si>
  <si>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</si>
  <si>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</si>
  <si>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</si>
  <si>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</si>
  <si>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</si>
  <si>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</si>
  <si>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</si>
  <si>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</si>
  <si>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</si>
  <si>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</si>
  <si>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</si>
  <si>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</si>
  <si>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</si>
  <si>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</si>
  <si>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</si>
  <si>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</si>
  <si>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</si>
  <si>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</si>
  <si>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</si>
  <si>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</si>
  <si>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</si>
  <si>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</si>
  <si>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</si>
  <si>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</si>
  <si>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</si>
  <si>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</si>
  <si>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</si>
  <si>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</si>
  <si>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</si>
  <si>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</si>
  <si>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</si>
  <si>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</si>
  <si>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</si>
  <si>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</si>
  <si>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</si>
  <si>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</si>
  <si>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</si>
  <si>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</si>
  <si>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</si>
  <si>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</si>
  <si>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</si>
  <si>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</si>
  <si>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</si>
  <si>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</si>
  <si>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</si>
  <si>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</si>
  <si>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</si>
  <si>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</si>
  <si>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</si>
  <si>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</si>
  <si>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</si>
  <si>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</si>
  <si>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</si>
  <si>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</si>
  <si>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</si>
  <si>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</si>
  <si>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</si>
  <si>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</si>
  <si>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</si>
  <si>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</si>
  <si>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</si>
  <si>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</si>
  <si>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</si>
  <si>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</si>
  <si>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</si>
  <si>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</si>
  <si>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</si>
  <si>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</si>
  <si>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</si>
  <si>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</si>
  <si>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</si>
  <si>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</si>
  <si>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</si>
  <si>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</si>
  <si>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</si>
  <si>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</si>
  <si>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</si>
  <si>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</si>
  <si>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</si>
  <si>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</si>
  <si>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</si>
  <si>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</si>
  <si>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</si>
  <si>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</si>
  <si>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</si>
  <si>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</si>
  <si>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</si>
  <si>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</si>
  <si>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</si>
  <si>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</si>
  <si>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</si>
  <si>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</si>
  <si>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</si>
  <si>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</si>
  <si>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</si>
  <si>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</si>
  <si>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</si>
  <si>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</si>
  <si>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</si>
  <si>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</si>
  <si>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</si>
  <si>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</si>
  <si>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</si>
  <si>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</si>
  <si>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</si>
  <si>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</si>
  <si>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</si>
  <si>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</si>
  <si>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</si>
  <si>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</si>
  <si>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</si>
  <si>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</si>
  <si>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</si>
  <si>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</si>
  <si>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</si>
  <si>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</si>
  <si>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</si>
  <si>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</si>
  <si>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</si>
  <si>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</si>
  <si>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</si>
  <si>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</si>
  <si>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</si>
  <si>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</si>
  <si>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</si>
  <si>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</si>
  <si>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</si>
  <si>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</si>
  <si>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</si>
  <si>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</si>
  <si>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</si>
  <si>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</si>
  <si>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</si>
  <si>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</si>
  <si>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</si>
  <si>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</si>
  <si>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</si>
  <si>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</si>
  <si>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</si>
  <si>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</si>
  <si>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</si>
  <si>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</si>
  <si>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</si>
  <si>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</si>
  <si>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</si>
  <si>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</si>
  <si>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</si>
  <si>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</si>
  <si>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</si>
  <si>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</si>
  <si>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</si>
  <si>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</si>
  <si>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</si>
  <si>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</si>
  <si>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</si>
  <si>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</si>
  <si>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</si>
  <si>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</si>
  <si>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</si>
  <si>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</si>
  <si>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</si>
  <si>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</si>
  <si>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</si>
  <si>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</si>
  <si>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</si>
  <si>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</si>
  <si>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</si>
  <si>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</si>
  <si>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</si>
  <si>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</si>
  <si>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</si>
  <si>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</si>
  <si>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</si>
  <si>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</si>
  <si>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</si>
  <si>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</si>
  <si>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</si>
  <si>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</si>
  <si>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</si>
  <si>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</si>
  <si>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</si>
  <si>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</si>
  <si>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</si>
  <si>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</si>
  <si>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</si>
  <si>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</si>
  <si>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</si>
  <si>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</si>
  <si>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</si>
  <si>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</si>
  <si>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</si>
  <si>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</si>
  <si>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</si>
  <si>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</si>
  <si>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</si>
  <si>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</si>
  <si>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</si>
  <si>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</si>
  <si>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</si>
  <si>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</si>
  <si>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</si>
  <si>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</si>
  <si>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</si>
  <si>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</si>
  <si>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</si>
  <si>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</si>
  <si>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</si>
  <si>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</si>
  <si>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</si>
  <si>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</si>
  <si>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</si>
  <si>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</si>
  <si>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</si>
  <si>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</si>
  <si>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</si>
  <si>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</si>
  <si>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</si>
  <si>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</si>
  <si>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</si>
  <si>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</si>
  <si>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</si>
  <si>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</si>
  <si>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</si>
  <si>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</si>
  <si>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</si>
  <si>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</si>
  <si>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</si>
  <si>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</si>
  <si>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</si>
  <si>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</si>
  <si>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</si>
  <si>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</si>
  <si>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</si>
  <si>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</si>
  <si>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</si>
  <si>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</si>
  <si>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</si>
  <si>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</si>
  <si>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</si>
  <si>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</si>
  <si>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</si>
  <si>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</si>
  <si>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</si>
  <si>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</si>
  <si>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</si>
  <si>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</si>
  <si>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</si>
  <si>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</si>
  <si>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</si>
  <si>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</si>
  <si>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</si>
  <si>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</si>
  <si>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</si>
  <si>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</si>
  <si>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</si>
  <si>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</si>
  <si>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</si>
  <si>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</si>
  <si>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</si>
  <si>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</si>
  <si>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</si>
  <si>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</si>
  <si>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</si>
  <si>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</si>
  <si>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</si>
  <si>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</si>
  <si>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</si>
  <si>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</si>
  <si>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</si>
  <si>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</si>
  <si>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</si>
  <si>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</si>
  <si>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</si>
  <si>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</si>
  <si>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</si>
  <si>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</si>
  <si>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</si>
  <si>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</si>
  <si>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</si>
  <si>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</si>
  <si>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</si>
  <si>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</si>
  <si>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</si>
  <si>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</si>
  <si>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</si>
  <si>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</si>
  <si>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</si>
  <si>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</si>
  <si>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</si>
  <si>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</si>
  <si>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</si>
  <si>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</si>
  <si>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</si>
  <si>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</si>
  <si>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</si>
  <si>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</si>
  <si>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</si>
  <si>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</si>
  <si>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</si>
  <si>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</si>
  <si>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</si>
  <si>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</si>
  <si>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</si>
  <si>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</si>
  <si>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</si>
  <si>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</si>
  <si>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</si>
  <si>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</si>
  <si>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</si>
  <si>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</si>
  <si>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</si>
  <si>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</si>
  <si>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</si>
  <si>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</si>
  <si>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</si>
  <si>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</si>
  <si>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</si>
  <si>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</si>
  <si>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</si>
  <si>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</si>
  <si>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</si>
  <si>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</si>
  <si>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</si>
  <si>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</si>
  <si>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</si>
  <si>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</si>
  <si>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</si>
  <si>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</si>
  <si>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</si>
  <si>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</si>
  <si>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</si>
  <si>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</si>
  <si>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</si>
  <si>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</si>
  <si>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</si>
  <si>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</si>
  <si>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</si>
  <si>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</si>
  <si>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</si>
  <si>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</si>
  <si>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</si>
  <si>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</si>
  <si>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</si>
  <si>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</si>
  <si>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</si>
  <si>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</si>
  <si>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</si>
  <si>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</si>
  <si>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</si>
  <si>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</si>
  <si>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</si>
  <si>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</si>
  <si>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</si>
  <si>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</si>
  <si>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</si>
  <si>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</si>
  <si>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</si>
  <si>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</si>
  <si>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</si>
  <si>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</si>
  <si>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</si>
  <si>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</si>
  <si>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</si>
  <si>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</si>
  <si>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</si>
  <si>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</si>
  <si>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</si>
  <si>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</si>
  <si>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</si>
  <si>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</si>
  <si>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</si>
  <si>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</si>
  <si>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</si>
  <si>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</si>
  <si>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</si>
  <si>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</si>
  <si>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</si>
  <si>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</si>
  <si>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</si>
  <si>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</si>
  <si>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</si>
  <si>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</si>
  <si>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</si>
  <si>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</si>
  <si>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</si>
  <si>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</si>
  <si>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</si>
  <si>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</si>
  <si>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</si>
  <si>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</si>
  <si>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</si>
  <si>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</si>
  <si>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</si>
  <si>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</si>
  <si>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</si>
  <si>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</si>
  <si>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</si>
  <si>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</si>
  <si>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</si>
  <si>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</si>
  <si>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</si>
  <si>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</si>
  <si>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</si>
  <si>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</si>
  <si>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</si>
  <si>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</si>
  <si>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</si>
  <si>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</si>
  <si>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</si>
  <si>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</si>
  <si>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</si>
  <si>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</si>
  <si>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</si>
  <si>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</si>
  <si>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</si>
  <si>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</si>
  <si>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</si>
  <si>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</si>
  <si>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</si>
  <si>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</si>
  <si>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</si>
  <si>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</si>
  <si>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</si>
  <si>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</si>
  <si>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</si>
  <si>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</si>
  <si>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</si>
  <si>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</si>
  <si>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</si>
  <si>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</si>
  <si>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</si>
  <si>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</si>
  <si>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</si>
  <si>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</si>
  <si>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</si>
  <si>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</si>
  <si>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</si>
  <si>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</si>
  <si>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</si>
  <si>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</si>
  <si>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</si>
  <si>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</si>
  <si>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</si>
  <si>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</si>
  <si>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</si>
  <si>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</si>
  <si>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</si>
  <si>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</si>
  <si>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</si>
  <si>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</si>
  <si>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</si>
  <si>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</si>
  <si>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</si>
  <si>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</si>
  <si>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</si>
  <si>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</si>
  <si>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</si>
  <si>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</si>
  <si>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</si>
  <si>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</si>
  <si>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</si>
  <si>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</si>
  <si>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</si>
  <si>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</si>
  <si>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</si>
  <si>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</si>
  <si>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</si>
  <si>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</si>
  <si>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</si>
  <si>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</si>
  <si>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</si>
  <si>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</si>
  <si>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</si>
  <si>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</si>
  <si>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</si>
  <si>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</si>
  <si>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</si>
  <si>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</si>
  <si>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</si>
  <si>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</si>
  <si>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</si>
  <si>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</si>
  <si>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</si>
  <si>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</si>
  <si>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</si>
  <si>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</si>
  <si>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</si>
  <si>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</si>
  <si>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</si>
  <si>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</si>
  <si>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</si>
  <si>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</si>
  <si>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</si>
  <si>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</si>
  <si>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</si>
  <si>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</si>
  <si>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</si>
  <si>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</si>
  <si>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</si>
  <si>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</si>
  <si>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</si>
  <si>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</si>
  <si>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</si>
  <si>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</si>
  <si>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</si>
  <si>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</si>
  <si>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</si>
  <si>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</si>
  <si>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</si>
  <si>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</si>
  <si>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</si>
  <si>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</si>
  <si>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</si>
  <si>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</si>
  <si>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</si>
  <si>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</si>
  <si>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</si>
  <si>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</si>
  <si>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</si>
  <si>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</si>
  <si>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</si>
  <si>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</si>
  <si>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</si>
  <si>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</si>
  <si>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</si>
  <si>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</si>
  <si>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</si>
  <si>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</si>
  <si>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</si>
  <si>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</si>
  <si>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</si>
  <si>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</si>
  <si>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</si>
  <si>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</si>
  <si>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</si>
  <si>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</si>
  <si>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</si>
  <si>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</si>
  <si>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</si>
  <si>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</si>
  <si>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</si>
  <si>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</si>
  <si>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</si>
  <si>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</si>
  <si>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</si>
  <si>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</si>
  <si>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</si>
  <si>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</si>
  <si>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</si>
  <si>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</si>
  <si>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</si>
  <si>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</si>
  <si>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</si>
  <si>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</si>
  <si>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</si>
  <si>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</si>
  <si>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</si>
  <si>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</si>
  <si>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</si>
  <si>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</si>
  <si>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</si>
  <si>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</si>
  <si>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</si>
  <si>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</si>
  <si>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</si>
  <si>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</si>
  <si>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</si>
  <si>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</si>
  <si>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</si>
  <si>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</si>
  <si>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</si>
  <si>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</si>
  <si>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</si>
  <si>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</si>
  <si>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</si>
  <si>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</si>
  <si>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</si>
  <si>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</si>
  <si>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</si>
  <si>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</si>
  <si>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</si>
  <si>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</si>
  <si>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</si>
  <si>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</si>
  <si>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</si>
  <si>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</si>
  <si>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</si>
  <si>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</si>
  <si>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</si>
  <si>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</si>
  <si>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</si>
  <si>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</si>
  <si>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</si>
  <si>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</si>
  <si>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</si>
  <si>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</si>
  <si>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</si>
  <si>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</si>
  <si>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</si>
  <si>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</si>
  <si>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</si>
  <si>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</si>
  <si>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</si>
  <si>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</si>
  <si>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</si>
  <si>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</si>
  <si>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</si>
  <si>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</si>
  <si>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</si>
  <si>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</si>
  <si>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</si>
  <si>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</si>
  <si>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</si>
  <si>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</si>
  <si>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</si>
  <si>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</si>
  <si>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</si>
  <si>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</si>
  <si>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</si>
  <si>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</si>
  <si>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</si>
  <si>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</si>
  <si>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</si>
  <si>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</si>
  <si>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</si>
  <si>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</si>
  <si>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</si>
  <si>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</si>
  <si>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</si>
  <si>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</si>
  <si>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</si>
  <si>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</si>
  <si>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</si>
  <si>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</si>
  <si>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</si>
  <si>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</si>
  <si>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</si>
  <si>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</si>
  <si>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</si>
  <si>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</si>
  <si>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</si>
  <si>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</si>
  <si>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</si>
  <si>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</si>
  <si>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</si>
  <si>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</si>
  <si>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</si>
  <si>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</si>
  <si>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</si>
  <si>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</si>
  <si>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</si>
  <si>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</si>
  <si>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</si>
  <si>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</si>
  <si>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</si>
  <si>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</si>
  <si>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</si>
  <si>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</si>
  <si>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</si>
  <si>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</si>
  <si>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</si>
  <si>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</si>
  <si>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</si>
  <si>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</si>
  <si>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</si>
  <si>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</si>
  <si>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</si>
  <si>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</si>
  <si>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</si>
  <si>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</si>
  <si>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</si>
  <si>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</si>
  <si>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</si>
  <si>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</si>
  <si>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</si>
  <si>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</si>
  <si>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</si>
  <si>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</si>
  <si>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</si>
  <si>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</si>
  <si>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</si>
  <si>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</si>
  <si>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</si>
  <si>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</si>
  <si>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</si>
  <si>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</si>
  <si>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</si>
  <si>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</si>
  <si>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</si>
  <si>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</si>
  <si>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</si>
  <si>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</si>
  <si>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</si>
  <si>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</si>
  <si>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</si>
  <si>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</si>
  <si>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</si>
  <si>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</si>
  <si>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</si>
  <si>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</si>
  <si>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</si>
  <si>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</si>
  <si>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</si>
  <si>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</si>
  <si>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</si>
  <si>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</si>
  <si>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</si>
  <si>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</si>
  <si>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</si>
  <si>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</si>
  <si>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</si>
  <si>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</si>
  <si>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</si>
  <si>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</si>
  <si>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</si>
  <si>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</si>
  <si>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</si>
  <si>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</si>
  <si>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</si>
  <si>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</si>
  <si>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</si>
  <si>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</si>
  <si>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</si>
  <si>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</si>
  <si>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</si>
  <si>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</si>
  <si>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</si>
  <si>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</si>
  <si>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</si>
  <si>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</si>
  <si>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</si>
  <si>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</si>
  <si>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</si>
  <si>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</si>
  <si>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</si>
  <si>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</si>
  <si>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</si>
  <si>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</si>
  <si>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</si>
  <si>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</si>
  <si>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</si>
  <si>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</si>
  <si>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</si>
  <si>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</si>
  <si>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</si>
  <si>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</si>
  <si>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</si>
  <si>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</si>
  <si>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</si>
  <si>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</si>
  <si>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</si>
  <si>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</si>
  <si>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</si>
  <si>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</si>
  <si>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</si>
  <si>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</si>
  <si>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</si>
  <si>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</si>
  <si>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</si>
  <si>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</si>
  <si>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</si>
  <si>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</si>
  <si>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</si>
  <si>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</si>
  <si>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</si>
  <si>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</si>
  <si>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</si>
  <si>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</si>
  <si>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</si>
  <si>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</si>
  <si>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</si>
  <si>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</si>
  <si>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</si>
  <si>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</si>
  <si>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</si>
  <si>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</si>
  <si>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</si>
  <si>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</si>
  <si>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</si>
  <si>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</si>
  <si>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</si>
  <si>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</si>
  <si>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</si>
  <si>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</si>
  <si>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</si>
  <si>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</si>
  <si>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</si>
  <si>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</si>
  <si>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</si>
  <si>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</si>
  <si>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</si>
  <si>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</si>
  <si>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</si>
  <si>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</si>
  <si>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</si>
  <si>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</si>
  <si>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</si>
  <si>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</si>
  <si>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</si>
  <si>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</si>
  <si>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</si>
  <si>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</si>
  <si>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</si>
  <si>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</si>
  <si>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</si>
  <si>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</si>
  <si>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</si>
  <si>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</si>
  <si>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</si>
  <si>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</si>
  <si>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</si>
  <si>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</si>
  <si>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</si>
  <si>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</si>
  <si>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</si>
  <si>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</si>
  <si>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</si>
  <si>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</si>
  <si>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</si>
  <si>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</si>
  <si>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</si>
  <si>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</si>
  <si>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</si>
  <si>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</si>
  <si>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</si>
  <si>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</si>
  <si>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</si>
  <si>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</si>
  <si>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</si>
  <si>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</si>
  <si>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</si>
  <si>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</si>
  <si>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</si>
  <si>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</si>
  <si>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</si>
  <si>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</si>
  <si>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</si>
  <si>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</si>
  <si>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</si>
  <si>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</si>
  <si>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</si>
  <si>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</si>
  <si>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</si>
  <si>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</si>
  <si>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</si>
  <si>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</si>
  <si>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</si>
  <si>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</si>
  <si>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</si>
  <si>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</si>
  <si>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</si>
  <si>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</si>
  <si>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</si>
  <si>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</si>
  <si>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</si>
  <si>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</si>
  <si>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</si>
  <si>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</si>
  <si>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</si>
  <si>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</si>
  <si>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</si>
  <si>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</si>
  <si>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</si>
  <si>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</si>
  <si>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</si>
  <si>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</si>
  <si>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</si>
  <si>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</si>
  <si>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</si>
  <si>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</si>
  <si>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</si>
  <si>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</si>
  <si>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</si>
  <si>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</si>
  <si>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</si>
  <si>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</si>
  <si>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</si>
  <si>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</si>
  <si>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</si>
  <si>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</si>
  <si>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</si>
  <si>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</si>
  <si>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</si>
  <si>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</si>
  <si>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</si>
  <si>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</si>
  <si>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</si>
  <si>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</si>
  <si>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</si>
  <si>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</si>
  <si>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</si>
  <si>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</si>
  <si>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</si>
  <si>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</si>
  <si>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</si>
  <si>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</si>
  <si>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</si>
  <si>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</si>
  <si>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</si>
  <si>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</si>
  <si>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</si>
  <si>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</si>
  <si>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</si>
  <si>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</si>
  <si>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</si>
  <si>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</si>
  <si>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</si>
  <si>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</si>
  <si>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</si>
  <si>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</si>
  <si>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</si>
  <si>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</si>
  <si>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</si>
  <si>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</si>
  <si>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</si>
  <si>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</si>
  <si>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</si>
  <si>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</si>
  <si>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</si>
  <si>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</si>
  <si>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</si>
  <si>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</si>
  <si>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</si>
  <si>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</si>
  <si>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</si>
  <si>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</si>
  <si>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</si>
  <si>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</si>
  <si>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</si>
  <si>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</si>
  <si>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</si>
  <si>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</si>
  <si>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</si>
  <si>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</si>
  <si>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</si>
  <si>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</si>
  <si>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</si>
  <si>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</si>
  <si>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</si>
  <si>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</si>
  <si>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</si>
  <si>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</si>
  <si>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</si>
  <si>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</si>
  <si>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</si>
  <si>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</si>
  <si>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</si>
  <si>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</si>
  <si>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</si>
  <si>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</si>
  <si>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</si>
  <si>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</si>
  <si>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</si>
  <si>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</si>
  <si>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</si>
  <si>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</si>
  <si>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</si>
  <si>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</si>
  <si>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</si>
  <si>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</si>
  <si>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</si>
  <si>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</si>
  <si>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</si>
  <si>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</si>
  <si>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</si>
  <si>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</si>
  <si>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</si>
  <si>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</si>
  <si>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</si>
  <si>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</si>
  <si>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</si>
  <si>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</si>
  <si>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</si>
  <si>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</si>
  <si>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</si>
  <si>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</si>
  <si>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</si>
  <si>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</si>
  <si>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</si>
  <si>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</si>
  <si>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</si>
  <si>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</si>
  <si>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</si>
  <si>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</si>
  <si>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</si>
  <si>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</si>
  <si>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</si>
  <si>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</si>
  <si>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</si>
  <si>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</si>
  <si>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</si>
  <si>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</si>
  <si>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</si>
  <si>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</si>
  <si>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</si>
  <si>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</si>
  <si>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</si>
  <si>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</si>
  <si>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</si>
  <si>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</si>
  <si>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</si>
  <si>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</si>
  <si>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</si>
  <si>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</si>
  <si>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</si>
  <si>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</si>
  <si>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</si>
  <si>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</si>
  <si>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</si>
  <si>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</si>
  <si>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</si>
  <si>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</si>
  <si>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</si>
  <si>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</si>
  <si>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</si>
  <si>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</si>
  <si>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</si>
  <si>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</si>
  <si>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</si>
  <si>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</si>
  <si>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</si>
  <si>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</si>
  <si>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</si>
  <si>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</si>
  <si>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</si>
  <si>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</si>
  <si>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</si>
  <si>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</si>
  <si>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</si>
  <si>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</si>
  <si>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</si>
  <si>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</si>
  <si>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</si>
  <si>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</si>
  <si>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</si>
  <si>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</si>
  <si>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</si>
  <si>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</si>
  <si>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</si>
  <si>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</si>
  <si>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</si>
  <si>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</si>
  <si>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</si>
  <si>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</si>
  <si>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</si>
  <si>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</si>
  <si>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</si>
  <si>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</si>
  <si>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</si>
  <si>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</si>
  <si>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</si>
  <si>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</si>
  <si>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</si>
  <si>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</si>
  <si>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</si>
  <si>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</si>
  <si>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</si>
  <si>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</si>
  <si>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</si>
  <si>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</si>
  <si>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</si>
  <si>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</si>
  <si>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</si>
  <si>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</si>
  <si>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</si>
  <si>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</si>
  <si>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</si>
  <si>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</si>
  <si>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</si>
  <si>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</si>
  <si>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</si>
  <si>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</si>
  <si>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</si>
  <si>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</si>
  <si>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</si>
  <si>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</si>
  <si>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</si>
  <si>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</si>
  <si>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</si>
  <si>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</si>
  <si>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</si>
  <si>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</si>
  <si>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</si>
  <si>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</si>
  <si>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</si>
  <si>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</si>
  <si>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</si>
  <si>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</si>
  <si>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</si>
  <si>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</si>
  <si>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</si>
  <si>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</si>
  <si>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</si>
  <si>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</si>
  <si>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</si>
  <si>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</si>
  <si>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</si>
  <si>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</si>
  <si>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</si>
  <si>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</si>
  <si>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</si>
  <si>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</si>
  <si>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</si>
  <si>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</si>
  <si>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</si>
  <si>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</si>
  <si>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</si>
  <si>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</si>
  <si>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</si>
  <si>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</si>
  <si>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</si>
  <si>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</si>
  <si>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</si>
  <si>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</si>
  <si>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</si>
  <si>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</si>
  <si>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</si>
  <si>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</si>
  <si>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</si>
  <si>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</si>
  <si>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</si>
  <si>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</si>
  <si>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</si>
  <si>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</si>
  <si>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</si>
  <si>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</si>
  <si>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</si>
  <si>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</si>
  <si>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</si>
  <si>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</si>
  <si>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</si>
  <si>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</si>
  <si>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</si>
  <si>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</si>
  <si>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</si>
  <si>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</si>
  <si>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</si>
  <si>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</si>
  <si>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</si>
  <si>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</si>
  <si>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</si>
  <si>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</si>
  <si>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</si>
  <si>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</si>
  <si>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</si>
  <si>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</si>
  <si>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</si>
  <si>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</si>
  <si>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</si>
  <si>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</si>
  <si>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</si>
  <si>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</si>
  <si>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</si>
  <si>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</si>
  <si>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</si>
  <si>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</si>
  <si>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</si>
  <si>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</si>
  <si>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</si>
  <si>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</si>
  <si>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</si>
  <si>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</si>
  <si>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</si>
  <si>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</si>
  <si>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</si>
  <si>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</si>
  <si>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</si>
  <si>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</si>
  <si>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</si>
  <si>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</si>
  <si>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</si>
  <si>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</si>
  <si>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</si>
  <si>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</si>
  <si>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</si>
  <si>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</si>
  <si>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</si>
  <si>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</si>
  <si>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</si>
  <si>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</si>
  <si>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</si>
  <si>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</si>
  <si>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</si>
  <si>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</si>
  <si>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</si>
  <si>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</si>
  <si>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</si>
  <si>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</si>
  <si>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</si>
  <si>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</si>
  <si>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</si>
  <si>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</si>
  <si>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</si>
  <si>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</si>
  <si>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</si>
  <si>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</si>
  <si>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</si>
  <si>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</si>
  <si>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</si>
  <si>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</si>
  <si>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</si>
  <si>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</si>
  <si>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</si>
  <si>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</si>
  <si>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</si>
  <si>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</si>
  <si>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</si>
  <si>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</si>
  <si>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</si>
  <si>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</si>
  <si>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</si>
  <si>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</si>
  <si>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</si>
  <si>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</si>
  <si>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</si>
  <si>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</si>
  <si>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</si>
  <si>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</si>
  <si>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</si>
  <si>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</si>
  <si>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</si>
  <si>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</si>
  <si>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</si>
  <si>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</si>
  <si>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</si>
  <si>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</si>
  <si>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</si>
  <si>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</si>
  <si>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</si>
  <si>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</si>
  <si>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</si>
  <si>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</si>
  <si>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</si>
  <si>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</si>
  <si>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</si>
  <si>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</si>
  <si>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</si>
  <si>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</si>
  <si>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</si>
  <si>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</si>
  <si>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</si>
  <si>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</si>
  <si>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</si>
  <si>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</si>
  <si>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</si>
  <si>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</si>
  <si>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</si>
  <si>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</si>
  <si>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</si>
  <si>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</si>
  <si>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</si>
  <si>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</si>
  <si>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</si>
  <si>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</si>
  <si>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</si>
  <si>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</si>
  <si>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</si>
  <si>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</si>
  <si>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</si>
  <si>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</si>
  <si>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</si>
  <si>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</si>
  <si>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</si>
  <si>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</si>
  <si>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</si>
  <si>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</si>
  <si>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</si>
  <si>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</si>
  <si>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</si>
  <si>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</si>
  <si>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</si>
  <si>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</si>
  <si>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</si>
  <si>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</si>
  <si>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</si>
  <si>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</si>
  <si>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</si>
  <si>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</si>
  <si>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</si>
  <si>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</si>
  <si>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</si>
  <si>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</si>
  <si>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</si>
  <si>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</si>
  <si>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</si>
  <si>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</si>
  <si>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</si>
  <si>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</si>
  <si>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</si>
  <si>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</si>
  <si>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</si>
  <si>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</si>
  <si>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</si>
  <si>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</si>
  <si>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</si>
  <si>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</si>
  <si>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</si>
  <si>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</si>
  <si>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</si>
  <si>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</si>
  <si>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</si>
  <si>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</si>
  <si>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</si>
  <si>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</si>
  <si>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</si>
  <si>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</si>
  <si>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</si>
  <si>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</si>
  <si>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</si>
  <si>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</si>
  <si>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</si>
  <si>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</si>
  <si>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</si>
  <si>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</si>
  <si>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</si>
  <si>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</si>
  <si>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</si>
  <si>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</si>
  <si>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</si>
  <si>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</si>
  <si>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</si>
  <si>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</si>
  <si>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</si>
  <si>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</si>
  <si>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</si>
  <si>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</si>
  <si>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</si>
  <si>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</si>
  <si>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</si>
  <si>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</si>
  <si>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</si>
  <si>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</si>
  <si>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</si>
  <si>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</si>
  <si>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</si>
  <si>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</si>
  <si>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</si>
  <si>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</si>
  <si>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</si>
  <si>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</si>
  <si>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</si>
  <si>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</si>
  <si>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</si>
  <si>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</si>
  <si>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</si>
  <si>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</si>
  <si>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</si>
  <si>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</si>
  <si>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</si>
  <si>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</si>
  <si>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</si>
  <si>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</si>
  <si>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</si>
  <si>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</si>
  <si>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</si>
  <si>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</si>
  <si>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</si>
  <si>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</si>
  <si>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</si>
  <si>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</si>
  <si>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</si>
  <si>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</si>
  <si>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</si>
  <si>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</si>
  <si>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</si>
  <si>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</si>
  <si>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</si>
  <si>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</si>
  <si>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</si>
  <si>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</si>
  <si>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</si>
  <si>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</si>
  <si>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</si>
  <si>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</si>
  <si>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</si>
  <si>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</si>
  <si>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</si>
  <si>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</si>
  <si>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</si>
  <si>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</si>
  <si>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</si>
  <si>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</si>
  <si>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</si>
  <si>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</si>
  <si>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</si>
  <si>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</si>
  <si>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</si>
  <si>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</si>
  <si>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</si>
  <si>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</si>
  <si>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</si>
  <si>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</si>
  <si>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</si>
  <si>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</si>
  <si>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</si>
  <si>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</si>
  <si>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</si>
  <si>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</si>
  <si>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</si>
  <si>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</si>
  <si>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</si>
  <si>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</si>
  <si>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</si>
  <si>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</si>
  <si>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</si>
  <si>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</si>
  <si>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</si>
  <si>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</si>
  <si>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</si>
  <si>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</si>
  <si>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</si>
  <si>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</si>
  <si>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</si>
  <si>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</si>
  <si>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</si>
  <si>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</si>
  <si>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</si>
  <si>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</si>
  <si>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</si>
  <si>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</si>
  <si>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</si>
  <si>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</si>
  <si>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</si>
  <si>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</si>
  <si>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</si>
  <si>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</si>
  <si>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</si>
  <si>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</si>
  <si>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</si>
  <si>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</si>
  <si>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</si>
  <si>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</si>
  <si>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</si>
  <si>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</si>
  <si>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</si>
  <si>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</si>
  <si>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</si>
  <si>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</si>
  <si>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</si>
  <si>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</si>
  <si>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</si>
  <si>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</si>
  <si>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</si>
  <si>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</si>
  <si>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</si>
  <si>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</si>
  <si>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</si>
  <si>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</si>
  <si>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</si>
  <si>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</si>
  <si>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</si>
  <si>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</si>
  <si>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</si>
  <si>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</si>
  <si>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</si>
  <si>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</si>
  <si>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</si>
  <si>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</si>
  <si>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</si>
  <si>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</si>
  <si>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</si>
  <si>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</si>
  <si>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</si>
  <si>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</si>
  <si>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</si>
  <si>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</si>
  <si>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</si>
  <si>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</si>
  <si>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</si>
  <si>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</si>
  <si>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</si>
  <si>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</si>
  <si>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</si>
  <si>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</si>
  <si>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</si>
  <si>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</si>
  <si>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</si>
  <si>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</si>
  <si>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</si>
  <si>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</si>
  <si>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</si>
  <si>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</si>
  <si>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</si>
  <si>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</si>
  <si>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</si>
  <si>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</si>
  <si>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</si>
  <si>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</si>
  <si>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</si>
  <si>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</si>
  <si>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</si>
  <si>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</si>
  <si>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</si>
  <si>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</si>
  <si>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</si>
  <si>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</si>
  <si>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</si>
  <si>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</si>
  <si>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</si>
  <si>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</si>
  <si>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</si>
  <si>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</si>
  <si>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</si>
  <si>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</si>
  <si>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</si>
  <si>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</si>
  <si>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</si>
  <si>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</si>
  <si>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</si>
  <si>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</si>
  <si>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</si>
  <si>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</si>
  <si>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</si>
  <si>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</si>
  <si>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</si>
  <si>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</si>
  <si>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</si>
  <si>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</si>
  <si>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</si>
  <si>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</si>
  <si>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</si>
  <si>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</si>
  <si>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</si>
  <si>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</si>
  <si>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</si>
  <si>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</si>
  <si>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</si>
  <si>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</si>
  <si>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</si>
  <si>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</si>
  <si>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</si>
  <si>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</si>
  <si>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</si>
  <si>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</si>
  <si>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</si>
  <si>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</si>
  <si>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</si>
  <si>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</si>
  <si>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</si>
  <si>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</si>
  <si>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</si>
  <si>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</si>
  <si>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</si>
  <si>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</si>
  <si>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</si>
  <si>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</si>
  <si>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</si>
  <si>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</si>
  <si>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</si>
  <si>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</si>
  <si>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</si>
  <si>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</si>
  <si>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</si>
  <si>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</si>
  <si>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</si>
  <si>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</si>
  <si>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</si>
  <si>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</si>
  <si>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</si>
  <si>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</si>
  <si>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</si>
  <si>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</si>
  <si>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</si>
  <si>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</si>
  <si>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</si>
  <si>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</si>
  <si>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</si>
  <si>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</si>
  <si>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</si>
  <si>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</si>
  <si>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</si>
  <si>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</si>
  <si>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</si>
  <si>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</si>
  <si>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</si>
  <si>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</si>
  <si>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</si>
  <si>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</si>
  <si>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</si>
  <si>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</si>
  <si>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</si>
  <si>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</si>
  <si>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</si>
  <si>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</si>
  <si>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</si>
  <si>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</si>
  <si>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</si>
  <si>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</si>
  <si>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</si>
  <si>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</si>
  <si>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</si>
  <si>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</si>
  <si>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</si>
  <si>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</si>
  <si>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</si>
  <si>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</si>
  <si>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</si>
  <si>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</si>
  <si>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</si>
  <si>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</si>
  <si>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</si>
  <si>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</si>
  <si>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</si>
  <si>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</si>
  <si>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</si>
  <si>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</si>
  <si>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</si>
  <si>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</si>
  <si>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</si>
  <si>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</si>
  <si>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</si>
  <si>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</si>
  <si>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</si>
  <si>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</si>
  <si>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</si>
  <si>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</si>
  <si>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</si>
  <si>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</si>
  <si>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</si>
  <si>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</si>
  <si>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</si>
  <si>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</si>
  <si>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</si>
  <si>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</si>
  <si>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</si>
  <si>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</si>
  <si>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</si>
  <si>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</si>
  <si>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</si>
  <si>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</si>
  <si>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</si>
  <si>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</si>
  <si>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</si>
  <si>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</si>
  <si>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</si>
  <si>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</si>
  <si>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</si>
  <si>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</si>
  <si>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</si>
  <si>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</si>
  <si>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</si>
  <si>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</si>
  <si>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</si>
  <si>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</si>
  <si>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</si>
  <si>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</si>
  <si>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</si>
  <si>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</si>
  <si>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</si>
  <si>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</si>
  <si>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</si>
  <si>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</si>
  <si>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</si>
  <si>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</si>
  <si>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</si>
  <si>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</si>
  <si>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</si>
  <si>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</si>
  <si>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</si>
  <si>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</si>
  <si>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</si>
  <si>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</si>
  <si>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</si>
  <si>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</si>
  <si>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</si>
  <si>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</si>
  <si>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</si>
  <si>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</si>
  <si>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</si>
  <si>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</si>
  <si>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</si>
  <si>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</si>
  <si>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</si>
  <si>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</si>
  <si>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</si>
  <si>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</si>
  <si>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</si>
  <si>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</si>
  <si>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</si>
  <si>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</si>
  <si>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</si>
  <si>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</si>
  <si>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</si>
  <si>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</si>
  <si>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</si>
  <si>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</si>
  <si>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</si>
  <si>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</si>
  <si>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</si>
  <si>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</si>
  <si>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</si>
  <si>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</si>
  <si>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</si>
  <si>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</si>
  <si>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</si>
  <si>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</si>
  <si>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</si>
  <si>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</si>
  <si>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</si>
  <si>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</si>
  <si>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</si>
  <si>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</si>
  <si>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</si>
  <si>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</si>
  <si>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</si>
  <si>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</si>
  <si>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</si>
  <si>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</si>
  <si>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</si>
  <si>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</si>
  <si>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</si>
  <si>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</si>
  <si>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</si>
  <si>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</si>
  <si>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</si>
  <si>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</si>
  <si>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</si>
  <si>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</si>
  <si>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</si>
  <si>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</si>
  <si>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</si>
  <si>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</si>
  <si>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</si>
  <si>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</si>
  <si>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</si>
  <si>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</si>
  <si>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</si>
  <si>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</si>
  <si>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</si>
  <si>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</si>
  <si>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</si>
  <si>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</si>
  <si>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</si>
  <si>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</si>
  <si>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</si>
  <si>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</si>
  <si>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</si>
  <si>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</si>
  <si>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</si>
  <si>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</si>
  <si>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</si>
  <si>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</si>
  <si>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</si>
  <si>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</si>
  <si>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</si>
  <si>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</si>
  <si>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</si>
  <si>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</si>
  <si>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</si>
  <si>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</si>
  <si>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</si>
  <si>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</si>
  <si>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</si>
  <si>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</si>
  <si>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</si>
  <si>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</si>
  <si>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</si>
  <si>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</si>
  <si>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</si>
  <si>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</si>
  <si>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</si>
  <si>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</si>
  <si>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</si>
  <si>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</si>
  <si>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</si>
  <si>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</si>
  <si>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</si>
  <si>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</si>
  <si>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</si>
  <si>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</si>
  <si>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</si>
  <si>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</si>
  <si>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</si>
  <si>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</si>
  <si>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</si>
  <si>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</si>
  <si>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</si>
  <si>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</si>
  <si>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</si>
  <si>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</si>
  <si>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</si>
  <si>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</si>
  <si>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</si>
  <si>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</si>
  <si>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</si>
  <si>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</si>
  <si>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</si>
  <si>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</si>
  <si>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</si>
  <si>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</si>
  <si>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</si>
  <si>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</si>
  <si>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</si>
  <si>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</si>
  <si>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</si>
  <si>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</si>
  <si>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</si>
  <si>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</si>
  <si>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</si>
  <si>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</si>
  <si>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</si>
  <si>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</si>
  <si>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</si>
  <si>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</si>
  <si>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</si>
  <si>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</si>
  <si>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</si>
  <si>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</si>
  <si>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</si>
  <si>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</si>
  <si>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</si>
  <si>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</si>
  <si>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</si>
  <si>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</si>
  <si>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</si>
  <si>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</si>
  <si>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</si>
  <si>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</si>
  <si>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</si>
  <si>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</si>
  <si>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</si>
  <si>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</si>
  <si>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</si>
  <si>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</si>
  <si>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</si>
  <si>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</si>
  <si>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</si>
  <si>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</si>
  <si>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</si>
  <si>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</si>
  <si>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</si>
  <si>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</si>
  <si>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</si>
  <si>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</si>
  <si>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</si>
  <si>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</si>
  <si>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</si>
  <si>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</si>
  <si>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</si>
  <si>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</si>
  <si>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</si>
  <si>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</si>
  <si>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</si>
  <si>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</si>
  <si>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</si>
  <si>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</si>
  <si>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</si>
  <si>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</si>
  <si>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</si>
  <si>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</si>
  <si>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</si>
  <si>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</si>
  <si>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</si>
  <si>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</si>
  <si>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</si>
  <si>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</si>
  <si>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</si>
  <si>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</si>
  <si>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</si>
  <si>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</si>
  <si>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</si>
  <si>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</si>
  <si>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</si>
  <si>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</si>
  <si>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</si>
  <si>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</si>
  <si>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</si>
  <si>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</si>
  <si>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</si>
  <si>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</si>
  <si>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</si>
  <si>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</si>
  <si>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</si>
  <si>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</si>
  <si>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</si>
  <si>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</si>
  <si>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</si>
  <si>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</si>
  <si>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</si>
  <si>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</si>
  <si>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</si>
  <si>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</si>
  <si>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</si>
  <si>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</si>
  <si>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</si>
  <si>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</si>
  <si>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</si>
  <si>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</si>
  <si>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</si>
  <si>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</si>
  <si>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</si>
  <si>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</si>
  <si>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</si>
  <si>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</si>
  <si>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</si>
  <si>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</si>
  <si>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</si>
  <si>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</si>
  <si>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</si>
  <si>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</si>
  <si>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</si>
  <si>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</si>
  <si>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</si>
  <si>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</si>
  <si>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</si>
  <si>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</si>
  <si>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</si>
  <si>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</si>
  <si>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</si>
  <si>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</si>
  <si>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</si>
  <si>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</si>
  <si>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</si>
  <si>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</si>
  <si>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</si>
  <si>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</si>
  <si>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</si>
  <si>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</si>
  <si>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</si>
  <si>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</si>
  <si>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</si>
  <si>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</si>
  <si>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</si>
  <si>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</si>
  <si>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</si>
  <si>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</si>
  <si>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</si>
  <si>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</si>
  <si>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</si>
  <si>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</si>
  <si>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</si>
  <si>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</si>
  <si>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</si>
  <si>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</si>
  <si>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</si>
  <si>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</si>
  <si>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</si>
  <si>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</si>
  <si>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</si>
  <si>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</si>
  <si>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</si>
  <si>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</si>
  <si>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</si>
  <si>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</si>
  <si>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</si>
  <si>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</si>
  <si>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</si>
  <si>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</si>
  <si>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</si>
  <si>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</si>
  <si>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</si>
  <si>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</si>
  <si>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</si>
  <si>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</si>
  <si>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</si>
  <si>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</si>
  <si>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</si>
  <si>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</si>
  <si>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</si>
  <si>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</si>
  <si>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</si>
  <si>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</si>
  <si>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</si>
  <si>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</si>
  <si>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</si>
  <si>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</si>
  <si>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</si>
  <si>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</si>
  <si>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</si>
  <si>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</si>
  <si>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</si>
  <si>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</si>
  <si>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</si>
  <si>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</si>
  <si>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</si>
  <si>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</si>
  <si>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</si>
  <si>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</si>
  <si>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</si>
  <si>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</si>
  <si>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</si>
  <si>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</si>
  <si>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</si>
  <si>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</si>
  <si>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</si>
  <si>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</si>
  <si>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</si>
  <si>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</si>
  <si>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</si>
  <si>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</si>
  <si>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</si>
  <si>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</si>
  <si>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</si>
  <si>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</si>
  <si>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</si>
  <si>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</si>
  <si>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</si>
  <si>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</si>
  <si>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</si>
  <si>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</si>
  <si>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</si>
  <si>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</si>
  <si>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</si>
  <si>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</si>
  <si>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</si>
  <si>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</si>
  <si>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</si>
  <si>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</si>
  <si>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</si>
  <si>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</si>
  <si>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</si>
  <si>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</si>
  <si>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</si>
  <si>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</si>
  <si>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</si>
  <si>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</si>
  <si>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</si>
  <si>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</si>
  <si>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</si>
  <si>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</si>
  <si>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</si>
  <si>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</si>
  <si>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</si>
  <si>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</si>
  <si>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</si>
  <si>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</si>
  <si>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</si>
  <si>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</si>
  <si>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</si>
  <si>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</si>
  <si>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</si>
  <si>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</si>
  <si>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</si>
  <si>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</si>
  <si>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</si>
  <si>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</si>
  <si>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</si>
  <si>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</si>
  <si>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</si>
  <si>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</si>
  <si>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</si>
  <si>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</si>
  <si>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</si>
  <si>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</si>
  <si>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</si>
  <si>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</si>
  <si>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</si>
  <si>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</si>
  <si>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</si>
  <si>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</si>
  <si>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</si>
  <si>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</si>
  <si>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</si>
  <si>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</si>
  <si>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</si>
  <si>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</si>
  <si>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</si>
  <si>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</si>
  <si>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</si>
  <si>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</si>
  <si>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</si>
  <si>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</si>
  <si>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</si>
  <si>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</si>
  <si>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</si>
  <si>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</si>
  <si>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</si>
  <si>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</si>
  <si>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</si>
  <si>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</si>
  <si>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</si>
  <si>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</si>
  <si>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</si>
  <si>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</si>
  <si>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</si>
  <si>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</si>
  <si>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</si>
  <si>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</si>
  <si>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</si>
  <si>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</si>
  <si>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</si>
  <si>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</si>
  <si>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</si>
  <si>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</si>
  <si>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</si>
  <si>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</si>
  <si>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</si>
  <si>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</si>
  <si>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</si>
  <si>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</si>
  <si>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</si>
  <si>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</si>
  <si>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</si>
  <si>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</si>
  <si>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</si>
  <si>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</si>
  <si>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</si>
  <si>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</si>
  <si>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</si>
  <si>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</si>
  <si>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</si>
  <si>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</si>
  <si>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</si>
  <si>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</si>
  <si>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</si>
  <si>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</si>
  <si>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</si>
  <si>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</si>
  <si>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</si>
  <si>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</si>
  <si>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</si>
  <si>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</si>
  <si>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</si>
  <si>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</si>
  <si>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</si>
  <si>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</si>
  <si>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</si>
  <si>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</si>
  <si>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</si>
  <si>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</si>
  <si>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</si>
  <si>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</si>
  <si>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</si>
  <si>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</si>
  <si>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</si>
  <si>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</si>
  <si>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</si>
  <si>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</si>
  <si>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</si>
  <si>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</si>
  <si>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</si>
  <si>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</si>
  <si>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</si>
  <si>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</si>
  <si>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</si>
  <si>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</si>
  <si>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</si>
  <si>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</si>
  <si>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</si>
  <si>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</si>
  <si>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</si>
  <si>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</si>
  <si>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</si>
  <si>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</si>
  <si>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</si>
  <si>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</si>
  <si>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</si>
  <si>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</si>
  <si>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</si>
  <si>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</si>
  <si>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</si>
  <si>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</si>
  <si>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</si>
  <si>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</si>
  <si>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</si>
  <si>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</si>
  <si>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</si>
  <si>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</si>
  <si>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</si>
  <si>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</si>
  <si>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</si>
  <si>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</si>
  <si>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</si>
  <si>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</si>
  <si>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</si>
  <si>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</si>
  <si>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</si>
  <si>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</si>
  <si>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</si>
  <si>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</si>
  <si>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</si>
  <si>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</si>
  <si>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</si>
  <si>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</si>
  <si>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</si>
  <si>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</si>
  <si>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</si>
  <si>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</si>
  <si>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</si>
  <si>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</si>
  <si>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</si>
  <si>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</si>
  <si>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</si>
  <si>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</si>
  <si>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</si>
  <si>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</si>
  <si>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</si>
  <si>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</si>
  <si>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</si>
  <si>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</si>
  <si>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</si>
  <si>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</si>
  <si>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</si>
  <si>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</si>
  <si>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</si>
  <si>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</si>
  <si>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</si>
  <si>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</si>
  <si>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</si>
  <si>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</si>
  <si>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</si>
  <si>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</si>
  <si>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</si>
  <si>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</si>
  <si>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</si>
  <si>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</si>
  <si>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</si>
  <si>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</si>
  <si>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</si>
  <si>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</si>
  <si>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</si>
  <si>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</si>
  <si>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</si>
  <si>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</si>
  <si>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</si>
  <si>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</si>
  <si>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</si>
  <si>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</si>
  <si>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</si>
  <si>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</si>
  <si>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</si>
  <si>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</si>
  <si>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</si>
  <si>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</si>
  <si>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</si>
  <si>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</si>
  <si>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</si>
  <si>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</si>
  <si>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</si>
  <si>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</si>
  <si>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</si>
  <si>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</si>
  <si>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</si>
  <si>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</si>
  <si>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</si>
  <si>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</si>
  <si>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</si>
  <si>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</si>
  <si>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</si>
  <si>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</si>
  <si>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</si>
  <si>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</si>
  <si>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</si>
  <si>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</si>
  <si>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</si>
  <si>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</si>
  <si>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</si>
  <si>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</si>
  <si>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</si>
  <si>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</si>
  <si>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</si>
  <si>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</si>
  <si>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</si>
  <si>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</si>
  <si>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</si>
  <si>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</si>
  <si>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</si>
  <si>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</si>
  <si>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</si>
  <si>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</si>
  <si>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</si>
  <si>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</si>
  <si>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</si>
  <si>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</si>
  <si>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</si>
  <si>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</si>
  <si>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</si>
  <si>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</si>
  <si>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</si>
  <si>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</si>
  <si>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</si>
  <si>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</si>
  <si>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</si>
  <si>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</si>
  <si>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</si>
  <si>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</si>
  <si>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</si>
  <si>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</si>
  <si>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</si>
  <si>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</si>
  <si>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</si>
  <si>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</si>
  <si>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</si>
  <si>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</si>
  <si>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</si>
  <si>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</si>
  <si>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</si>
  <si>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</si>
  <si>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</si>
  <si>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</si>
  <si>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</si>
  <si>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</si>
  <si>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</si>
  <si>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</si>
  <si>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</si>
  <si>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</si>
  <si>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</si>
  <si>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</si>
  <si>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</si>
  <si>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</si>
  <si>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</si>
  <si>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</si>
  <si>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</si>
  <si>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</si>
  <si>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</si>
  <si>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</si>
  <si>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</si>
  <si>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</si>
  <si>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</si>
  <si>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</si>
  <si>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</si>
  <si>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</si>
  <si>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</si>
  <si>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</si>
  <si>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</si>
  <si>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</si>
  <si>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</si>
  <si>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</si>
  <si>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</si>
  <si>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</si>
  <si>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</si>
  <si>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</si>
  <si>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</si>
  <si>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</si>
  <si>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</si>
  <si>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</si>
  <si>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</si>
  <si>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</si>
  <si>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</si>
  <si>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</si>
  <si>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</si>
  <si>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</si>
  <si>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</si>
  <si>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</si>
  <si>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</si>
  <si>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</si>
  <si>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</si>
  <si>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</si>
  <si>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</si>
  <si>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</si>
  <si>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</si>
  <si>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</si>
  <si>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</si>
  <si>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</si>
  <si>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</si>
  <si>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</si>
  <si>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</si>
  <si>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</si>
  <si>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</si>
  <si>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</si>
  <si>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</si>
  <si>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</si>
  <si>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</si>
  <si>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</si>
  <si>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</si>
  <si>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</si>
  <si>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</si>
  <si>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</si>
  <si>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</si>
  <si>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</si>
  <si>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</si>
  <si>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</si>
  <si>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</si>
  <si>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</si>
  <si>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</si>
  <si>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</si>
  <si>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</si>
  <si>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</si>
  <si>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</si>
  <si>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</si>
  <si>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</si>
  <si>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</si>
  <si>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</si>
  <si>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</si>
  <si>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</si>
  <si>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</si>
  <si>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</si>
  <si>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</si>
  <si>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</si>
  <si>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</si>
  <si>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</si>
  <si>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</si>
  <si>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</si>
  <si>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</si>
  <si>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</si>
  <si>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</si>
  <si>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</si>
  <si>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</si>
  <si>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</si>
  <si>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</si>
  <si>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</si>
  <si>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</si>
  <si>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</si>
  <si>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</si>
  <si>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</si>
  <si>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</si>
  <si>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</si>
  <si>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</si>
  <si>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</si>
  <si>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</si>
  <si>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</si>
  <si>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</si>
  <si>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</si>
  <si>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</si>
  <si>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</si>
  <si>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</si>
  <si>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</si>
  <si>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</si>
  <si>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</si>
  <si>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</si>
  <si>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</si>
  <si>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</si>
  <si>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</si>
  <si>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</si>
  <si>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</si>
  <si>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</si>
  <si>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</si>
  <si>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</si>
  <si>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</si>
  <si>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</si>
  <si>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</si>
  <si>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</si>
  <si>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</si>
  <si>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</si>
  <si>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</si>
  <si>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</si>
  <si>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</si>
  <si>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</si>
  <si>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</si>
  <si>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</si>
  <si>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</si>
  <si>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</si>
  <si>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</si>
  <si>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</si>
  <si>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</si>
  <si>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</si>
  <si>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</si>
  <si>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</si>
  <si>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</si>
  <si>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</si>
  <si>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</si>
  <si>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</si>
  <si>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</si>
  <si>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</si>
  <si>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</si>
  <si>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</si>
  <si>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</si>
  <si>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</si>
  <si>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</si>
  <si>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</si>
  <si>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</si>
  <si>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</si>
  <si>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</si>
  <si>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</si>
  <si>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</si>
  <si>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</si>
  <si>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</si>
  <si>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</si>
  <si>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</si>
  <si>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</si>
  <si>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</si>
  <si>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</si>
  <si>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</si>
  <si>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</si>
  <si>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</si>
  <si>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</si>
  <si>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</si>
  <si>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</si>
  <si>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</si>
  <si>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</si>
  <si>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</si>
  <si>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</si>
  <si>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</si>
  <si>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</si>
  <si>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</si>
  <si>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</si>
  <si>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</si>
  <si>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</si>
  <si>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</si>
  <si>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</si>
  <si>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</si>
  <si>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</si>
  <si>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</si>
  <si>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</si>
  <si>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</si>
  <si>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</si>
  <si>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</si>
  <si>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</si>
  <si>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</si>
  <si>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</si>
  <si>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</si>
  <si>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</si>
  <si>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</si>
  <si>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</si>
  <si>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</si>
  <si>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</si>
  <si>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</si>
  <si>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</si>
  <si>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</si>
  <si>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</si>
  <si>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</si>
  <si>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</si>
  <si>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</si>
  <si>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</si>
  <si>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</si>
  <si>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</si>
  <si>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</si>
  <si>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</si>
  <si>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</si>
  <si>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</si>
  <si>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</si>
  <si>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</si>
  <si>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</si>
  <si>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</si>
  <si>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</si>
  <si>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</si>
  <si>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</si>
  <si>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</si>
  <si>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</si>
  <si>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</si>
  <si>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</si>
  <si>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</si>
  <si>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</si>
  <si>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</si>
  <si>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</si>
  <si>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</si>
  <si>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</si>
  <si>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</si>
  <si>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</si>
  <si>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</si>
  <si>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</si>
  <si>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</si>
  <si>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</si>
  <si>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</si>
  <si>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</si>
  <si>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</si>
  <si>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</si>
  <si>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</si>
  <si>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</si>
  <si>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</si>
  <si>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</si>
  <si>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</si>
  <si>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</si>
  <si>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</si>
  <si>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</si>
  <si>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</si>
  <si>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</si>
  <si>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</si>
  <si>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</si>
  <si>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</si>
  <si>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</si>
  <si>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</si>
  <si>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</si>
  <si>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</si>
  <si>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</si>
  <si>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</si>
  <si>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</si>
  <si>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</si>
  <si>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</si>
  <si>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</si>
  <si>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</si>
  <si>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</si>
  <si>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</si>
  <si>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</si>
  <si>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</si>
  <si>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</si>
  <si>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</si>
  <si>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</si>
  <si>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</si>
  <si>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</si>
  <si>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</si>
  <si>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</si>
  <si>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</si>
  <si>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</si>
  <si>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</si>
  <si>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</si>
  <si>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</si>
  <si>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</si>
  <si>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</si>
  <si>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</si>
  <si>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</si>
  <si>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</si>
  <si>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</si>
  <si>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</si>
  <si>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</si>
  <si>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</si>
  <si>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</si>
  <si>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</si>
  <si>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</si>
  <si>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</si>
  <si>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</si>
  <si>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</si>
  <si>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</si>
  <si>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</si>
  <si>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</si>
  <si>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</si>
  <si>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</si>
  <si>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</si>
  <si>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</si>
  <si>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</si>
  <si>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</si>
  <si>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</si>
  <si>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</si>
  <si>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</si>
  <si>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</si>
  <si>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</si>
  <si>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</si>
  <si>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</si>
  <si>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</si>
  <si>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</si>
  <si>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</si>
  <si>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</si>
  <si>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</si>
  <si>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</si>
  <si>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</si>
  <si>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</si>
  <si>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</si>
  <si>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</si>
  <si>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</si>
  <si>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</si>
  <si>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</si>
  <si>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</si>
  <si>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</si>
  <si>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</si>
  <si>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</si>
  <si>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</si>
  <si>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</si>
  <si>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</si>
  <si>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</si>
  <si>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</si>
  <si>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</si>
  <si>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</si>
  <si>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</si>
  <si>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</si>
  <si>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</si>
  <si>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</si>
  <si>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</si>
  <si>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</si>
  <si>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</si>
  <si>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</si>
  <si>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</si>
  <si>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</si>
  <si>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</si>
  <si>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</si>
  <si>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</si>
  <si>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</si>
  <si>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</si>
  <si>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</si>
  <si>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</si>
  <si>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</si>
  <si>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</si>
  <si>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</si>
  <si>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</si>
  <si>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</si>
  <si>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</si>
  <si>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</si>
  <si>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</si>
  <si>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</si>
  <si>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</si>
  <si>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</si>
  <si>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</si>
  <si>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</si>
  <si>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</si>
  <si>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</si>
  <si>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</si>
  <si>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</si>
  <si>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</si>
  <si>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</si>
  <si>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</si>
  <si>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</si>
  <si>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</si>
  <si>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</si>
  <si>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</si>
  <si>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</si>
  <si>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</si>
  <si>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</si>
  <si>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</si>
  <si>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</si>
  <si>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</si>
  <si>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</si>
  <si>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</si>
  <si>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</si>
  <si>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</si>
  <si>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</si>
  <si>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</si>
  <si>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</si>
  <si>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</si>
  <si>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</si>
  <si>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</si>
  <si>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</si>
  <si>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</si>
  <si>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</si>
  <si>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</si>
  <si>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</si>
  <si>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</si>
  <si>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</si>
  <si>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</si>
  <si>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</si>
  <si>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</si>
  <si>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</si>
  <si>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</si>
  <si>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</si>
  <si>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</si>
  <si>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</si>
  <si>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</si>
  <si>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</si>
  <si>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</si>
  <si>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</si>
  <si>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</si>
  <si>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</si>
  <si>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</si>
  <si>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</si>
  <si>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</si>
  <si>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</si>
  <si>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</si>
  <si>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</si>
  <si>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</si>
  <si>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</si>
  <si>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</si>
  <si>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</si>
  <si>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</si>
  <si>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</si>
  <si>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</si>
  <si>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</si>
  <si>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</si>
  <si>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</si>
  <si>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</si>
  <si>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</si>
  <si>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</si>
  <si>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</si>
  <si>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</si>
  <si>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</si>
  <si>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</si>
  <si>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</si>
  <si>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</si>
  <si>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</si>
  <si>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</si>
  <si>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</si>
  <si>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</si>
  <si>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</si>
  <si>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</si>
  <si>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</si>
  <si>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</si>
  <si>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</si>
  <si>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</si>
  <si>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</si>
  <si>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</si>
  <si>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</si>
  <si>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</si>
  <si>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</si>
  <si>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</si>
  <si>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</si>
  <si>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</si>
  <si>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</si>
  <si>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</si>
  <si>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</si>
  <si>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</si>
  <si>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</si>
  <si>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</si>
  <si>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</si>
  <si>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</si>
  <si>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</si>
  <si>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</si>
  <si>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</si>
  <si>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</si>
  <si>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</si>
  <si>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</si>
  <si>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</si>
  <si>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</si>
  <si>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</si>
  <si>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</si>
  <si>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</si>
  <si>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</si>
  <si>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</si>
  <si>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</si>
  <si>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</si>
  <si>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</si>
  <si>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</si>
  <si>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</si>
  <si>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</si>
  <si>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</si>
  <si>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</si>
  <si>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</si>
  <si>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</si>
  <si>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</si>
  <si>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</si>
  <si>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</si>
  <si>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</si>
  <si>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</si>
  <si>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</si>
  <si>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</si>
  <si>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</si>
  <si>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</si>
  <si>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</si>
  <si>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</si>
  <si>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</si>
  <si>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</si>
  <si>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</si>
  <si>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</si>
  <si>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</si>
  <si>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</si>
  <si>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</si>
  <si>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</si>
  <si>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</si>
  <si>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</si>
  <si>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</si>
  <si>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</si>
  <si>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</si>
  <si>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</si>
  <si>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</si>
  <si>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</si>
  <si>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</si>
  <si>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</si>
  <si>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</si>
  <si>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</si>
  <si>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</si>
  <si>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</si>
  <si>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</si>
  <si>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</si>
  <si>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</si>
  <si>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</si>
  <si>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</si>
  <si>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</si>
  <si>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</si>
  <si>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</si>
  <si>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</si>
  <si>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</si>
  <si>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</si>
  <si>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</si>
  <si>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</si>
  <si>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</si>
  <si>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</si>
  <si>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</si>
  <si>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</si>
  <si>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</si>
  <si>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</si>
  <si>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</si>
  <si>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</si>
  <si>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</si>
  <si>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</si>
  <si>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</si>
  <si>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</si>
  <si>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</si>
  <si>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</si>
  <si>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</si>
  <si>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</si>
  <si>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</si>
  <si>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</si>
  <si>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</si>
  <si>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</si>
  <si>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</si>
  <si>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</si>
  <si>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</si>
  <si>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</si>
  <si>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</si>
  <si>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</si>
  <si>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</si>
  <si>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</si>
  <si>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</si>
  <si>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</si>
  <si>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</si>
  <si>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</si>
  <si>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</si>
  <si>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</si>
  <si>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</si>
  <si>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</si>
  <si>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</si>
  <si>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</si>
  <si>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</si>
  <si>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</si>
  <si>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</si>
  <si>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</si>
  <si>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</si>
  <si>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</si>
  <si>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</si>
  <si>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</si>
  <si>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</si>
  <si>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</si>
  <si>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</si>
  <si>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</si>
  <si>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</si>
  <si>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</si>
  <si>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</si>
  <si>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</si>
  <si>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</si>
  <si>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</si>
  <si>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</si>
  <si>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</si>
  <si>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</si>
  <si>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</si>
  <si>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</si>
  <si>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</si>
  <si>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</si>
  <si>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</si>
  <si>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</si>
  <si>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</si>
  <si>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</si>
  <si>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</si>
  <si>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</si>
  <si>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</si>
  <si>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</si>
  <si>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</si>
  <si>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</si>
  <si>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</si>
  <si>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</si>
  <si>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</si>
  <si>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</si>
  <si>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</si>
  <si>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</si>
  <si>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</si>
  <si>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</si>
  <si>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</si>
  <si>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</si>
  <si>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</si>
  <si>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</si>
  <si>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</si>
  <si>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</si>
  <si>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</si>
  <si>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</si>
  <si>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</si>
  <si>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</si>
  <si>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</si>
  <si>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</si>
  <si>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</si>
  <si>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</si>
  <si>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</si>
  <si>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</si>
  <si>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</si>
  <si>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</si>
  <si>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</si>
  <si>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</si>
  <si>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</si>
  <si>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</si>
  <si>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</si>
  <si>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</si>
  <si>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</si>
  <si>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</si>
  <si>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</si>
  <si>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</si>
  <si>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</si>
  <si>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</si>
  <si>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</si>
  <si>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</si>
  <si>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</si>
  <si>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</si>
  <si>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</si>
  <si>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</si>
  <si>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</si>
  <si>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</si>
  <si>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</si>
  <si>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</si>
  <si>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</si>
  <si>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</si>
  <si>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</si>
  <si>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</si>
  <si>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</si>
  <si>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</si>
  <si>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</si>
  <si>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</si>
  <si>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</si>
  <si>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</si>
  <si>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</si>
  <si>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</si>
  <si>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</si>
  <si>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</si>
  <si>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</si>
  <si>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</si>
  <si>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</si>
  <si>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</si>
  <si>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</si>
  <si>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</si>
  <si>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</si>
  <si>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</si>
  <si>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</si>
  <si>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</si>
  <si>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</si>
  <si>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</si>
  <si>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</si>
  <si>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</si>
  <si>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</si>
  <si>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</si>
  <si>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</si>
  <si>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</si>
  <si>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</si>
  <si>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</si>
  <si>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</si>
  <si>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</si>
  <si>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</si>
  <si>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</si>
  <si>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</si>
  <si>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</si>
  <si>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</si>
  <si>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</si>
  <si>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</si>
  <si>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</si>
  <si>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</si>
  <si>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</si>
  <si>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</si>
  <si>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</si>
  <si>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</si>
  <si>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</si>
  <si>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</si>
  <si>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</si>
  <si>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</si>
  <si>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</si>
  <si>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</si>
  <si>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</si>
  <si>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</si>
  <si>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</si>
  <si>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</si>
  <si>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</si>
  <si>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</si>
  <si>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</si>
  <si>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</si>
  <si>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</si>
  <si>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</si>
  <si>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</si>
  <si>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</si>
  <si>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</si>
  <si>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</si>
  <si>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</si>
  <si>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</si>
  <si>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</si>
  <si>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</si>
  <si>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</si>
  <si>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</si>
  <si>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</si>
  <si>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</si>
  <si>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</si>
  <si>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</si>
  <si>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</si>
  <si>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</si>
  <si>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</si>
  <si>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</si>
  <si>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</si>
  <si>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</si>
  <si>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</si>
  <si>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</si>
  <si>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</si>
  <si>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</si>
  <si>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</si>
  <si>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</si>
  <si>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</si>
  <si>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</si>
  <si>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</si>
  <si>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</si>
  <si>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</si>
  <si>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</si>
  <si>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</si>
  <si>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</si>
  <si>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</si>
  <si>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</si>
  <si>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</si>
  <si>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</si>
  <si>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</si>
  <si>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</si>
  <si>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</si>
  <si>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</si>
  <si>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</si>
  <si>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</si>
  <si>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</si>
  <si>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</si>
  <si>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</si>
  <si>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</si>
  <si>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</si>
  <si>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</si>
  <si>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</si>
  <si>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</si>
  <si>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</si>
  <si>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</si>
  <si>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</si>
  <si>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</si>
  <si>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</si>
  <si>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</si>
  <si>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</si>
  <si>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</si>
  <si>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</si>
  <si>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</si>
  <si>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</si>
  <si>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</si>
  <si>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</si>
  <si>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</si>
  <si>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</si>
  <si>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</si>
  <si>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</si>
  <si>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</si>
  <si>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</si>
  <si>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</si>
  <si>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</si>
  <si>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</si>
  <si>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</si>
  <si>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</si>
  <si>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</si>
  <si>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</si>
  <si>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</si>
  <si>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</si>
  <si>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</si>
  <si>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</si>
  <si>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</si>
  <si>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</si>
  <si>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</si>
  <si>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</si>
  <si>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</si>
  <si>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</si>
  <si>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</si>
  <si>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</si>
  <si>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</si>
  <si>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</si>
  <si>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</si>
  <si>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</si>
  <si>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</si>
  <si>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</si>
  <si>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</si>
  <si>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</si>
  <si>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</si>
  <si>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</si>
  <si>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</si>
  <si>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</si>
  <si>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</si>
  <si>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</si>
  <si>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</si>
  <si>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</si>
  <si>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</si>
  <si>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</si>
  <si>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</si>
  <si>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</si>
  <si>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</si>
  <si>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</si>
  <si>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</si>
  <si>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</si>
  <si>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</si>
  <si>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</si>
  <si>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</si>
  <si>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</si>
  <si>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</si>
  <si>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</si>
  <si>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</si>
  <si>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</si>
  <si>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</si>
  <si>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</si>
  <si>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</si>
  <si>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</si>
  <si>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</si>
  <si>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</si>
  <si>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</si>
  <si>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</si>
  <si>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</si>
  <si>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</si>
  <si>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</si>
  <si>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</si>
  <si>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</si>
  <si>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</si>
  <si>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</si>
  <si>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</si>
  <si>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</si>
  <si>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</si>
  <si>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</si>
  <si>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</si>
  <si>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</si>
  <si>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</si>
  <si>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</si>
  <si>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</si>
  <si>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</si>
  <si>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</si>
  <si>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</si>
  <si>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</si>
  <si>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</si>
  <si>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</si>
  <si>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</si>
  <si>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</si>
  <si>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</si>
  <si>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</si>
  <si>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</si>
  <si>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</si>
  <si>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</si>
  <si>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</si>
  <si>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</si>
  <si>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</si>
  <si>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</si>
  <si>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</si>
  <si>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</si>
  <si>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</si>
  <si>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</si>
  <si>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</si>
  <si>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</si>
  <si>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</si>
  <si>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</si>
  <si>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</si>
  <si>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</si>
  <si>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</si>
  <si>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</si>
  <si>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</si>
  <si>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</si>
  <si>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</si>
  <si>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</si>
  <si>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</si>
  <si>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</si>
  <si>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</si>
  <si>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</si>
  <si>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</si>
  <si>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</si>
  <si>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</si>
  <si>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</si>
  <si>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</si>
  <si>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</si>
  <si>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</si>
  <si>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</si>
  <si>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</si>
  <si>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</si>
  <si>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</si>
  <si>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</si>
  <si>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</si>
  <si>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</si>
  <si>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</si>
  <si>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</si>
  <si>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</si>
  <si>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</si>
  <si>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</si>
  <si>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</si>
  <si>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</si>
  <si>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</si>
  <si>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</si>
  <si>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</si>
  <si>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</si>
  <si>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</si>
  <si>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</si>
  <si>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</si>
  <si>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</si>
  <si>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</si>
  <si>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</si>
  <si>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</si>
  <si>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</si>
  <si>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</si>
  <si>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</si>
  <si>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</si>
  <si>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</si>
  <si>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</si>
  <si>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</si>
  <si>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</si>
  <si>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</si>
  <si>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</si>
  <si>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</si>
  <si>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</si>
  <si>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</si>
  <si>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</si>
  <si>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</si>
  <si>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</si>
  <si>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</si>
  <si>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</si>
  <si>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</si>
  <si>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</si>
  <si>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</si>
  <si>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</si>
  <si>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</si>
  <si>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</si>
  <si>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</si>
  <si>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</si>
  <si>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</si>
  <si>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</si>
  <si>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</si>
  <si>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</si>
  <si>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</si>
  <si>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</si>
  <si>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</si>
  <si>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</si>
  <si>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</si>
  <si>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</si>
  <si>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</si>
  <si>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</si>
  <si>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</si>
  <si>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</si>
  <si>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</si>
  <si>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</si>
  <si>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</si>
  <si>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</si>
  <si>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</si>
  <si>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</si>
  <si>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</si>
  <si>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</si>
  <si>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</si>
  <si>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</si>
  <si>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</si>
  <si>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</si>
  <si>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</si>
  <si>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</si>
  <si>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</si>
  <si>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</si>
  <si>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</si>
  <si>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</si>
  <si>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</si>
  <si>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</si>
  <si>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</si>
  <si>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</si>
  <si>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</si>
  <si>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</si>
  <si>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</si>
  <si>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</si>
  <si>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</si>
  <si>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</si>
  <si>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</si>
  <si>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</si>
  <si>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</si>
  <si>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</si>
  <si>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</si>
  <si>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</si>
  <si>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</si>
  <si>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</si>
  <si>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</si>
  <si>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</si>
  <si>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</si>
  <si>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</si>
  <si>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</si>
  <si>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</si>
  <si>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</si>
  <si>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</si>
  <si>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</si>
  <si>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</si>
  <si>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</si>
  <si>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</si>
  <si>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</si>
  <si>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</si>
  <si>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</si>
  <si>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</si>
  <si>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</si>
  <si>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</si>
  <si>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</si>
  <si>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</si>
  <si>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</si>
  <si>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</si>
  <si>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</si>
  <si>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</si>
  <si>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</si>
  <si>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</si>
  <si>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</si>
  <si>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</si>
  <si>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</si>
  <si>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</si>
  <si>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</si>
  <si>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</si>
  <si>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</si>
  <si>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</si>
  <si>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</si>
  <si>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</si>
  <si>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</si>
  <si>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</si>
  <si>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</si>
  <si>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</si>
  <si>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</si>
  <si>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</si>
  <si>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</si>
  <si>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</si>
  <si>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</si>
  <si>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</si>
  <si>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</si>
  <si>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</si>
  <si>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</si>
  <si>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</si>
  <si>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</si>
  <si>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</si>
  <si>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</si>
  <si>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</si>
  <si>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</si>
  <si>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</si>
  <si>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</si>
  <si>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</si>
  <si>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</si>
  <si>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</si>
  <si>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</si>
  <si>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</si>
  <si>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</si>
  <si>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</si>
  <si>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</si>
  <si>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</si>
  <si>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</si>
  <si>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</si>
  <si>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</si>
  <si>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</si>
  <si>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</si>
  <si>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</si>
  <si>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</si>
  <si>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</si>
  <si>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</si>
  <si>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</si>
  <si>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</si>
  <si>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</si>
  <si>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</si>
  <si>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</si>
  <si>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</si>
  <si>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</si>
  <si>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</si>
  <si>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</si>
  <si>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</si>
  <si>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</si>
  <si>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</si>
  <si>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</si>
  <si>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</si>
  <si>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</si>
  <si>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</si>
  <si>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</si>
  <si>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</si>
  <si>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</si>
  <si>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</si>
  <si>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</si>
  <si>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</si>
  <si>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</si>
  <si>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</si>
  <si>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</si>
  <si>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</si>
  <si>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</si>
  <si>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</si>
  <si>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</si>
  <si>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</si>
  <si>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</si>
  <si>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</si>
  <si>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</si>
  <si>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</si>
  <si>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</si>
  <si>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</si>
  <si>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</si>
  <si>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</si>
  <si>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</si>
  <si>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</si>
  <si>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</si>
  <si>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</si>
  <si>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</si>
  <si>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</si>
  <si>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</si>
  <si>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</si>
  <si>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</si>
  <si>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</si>
  <si>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</si>
  <si>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</si>
  <si>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</si>
  <si>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</si>
  <si>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</si>
  <si>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</si>
  <si>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</si>
  <si>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</si>
  <si>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</si>
  <si>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</si>
  <si>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</si>
  <si>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</si>
  <si>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</si>
  <si>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</si>
  <si>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</si>
  <si>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</si>
  <si>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</si>
  <si>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</si>
  <si>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</si>
  <si>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</si>
  <si>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</si>
  <si>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</si>
  <si>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</si>
  <si>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</si>
  <si>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</si>
  <si>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</si>
  <si>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</si>
  <si>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</si>
  <si>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</si>
  <si>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</si>
  <si>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</si>
  <si>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</si>
  <si>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</si>
  <si>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</si>
  <si>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</si>
  <si>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</si>
  <si>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</si>
  <si>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</si>
  <si>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</si>
  <si>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</si>
  <si>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</si>
  <si>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</si>
  <si>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</si>
  <si>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</si>
  <si>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</si>
  <si>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</si>
  <si>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</si>
  <si>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</si>
  <si>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</si>
  <si>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</si>
  <si>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</si>
  <si>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</si>
  <si>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</si>
  <si>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</si>
  <si>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</si>
  <si>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</si>
  <si>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</si>
  <si>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</si>
  <si>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</si>
  <si>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</si>
  <si>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</si>
  <si>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</si>
  <si>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</si>
  <si>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</si>
  <si>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</si>
  <si>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</si>
  <si>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</si>
  <si>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</si>
  <si>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</si>
  <si>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</si>
  <si>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</si>
  <si>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</si>
  <si>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</si>
  <si>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</si>
  <si>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</si>
  <si>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</si>
  <si>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</si>
  <si>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</si>
  <si>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</si>
  <si>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</si>
  <si>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</si>
  <si>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</si>
  <si>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</si>
  <si>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</si>
  <si>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</si>
  <si>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</si>
  <si>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</si>
  <si>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</si>
  <si>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</si>
  <si>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</si>
  <si>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</si>
  <si>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</si>
  <si>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</si>
  <si>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</si>
  <si>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</si>
  <si>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</si>
  <si>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</si>
  <si>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</si>
  <si>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</si>
  <si>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</si>
  <si>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</si>
  <si>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</si>
  <si>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</si>
  <si>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</si>
  <si>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</si>
  <si>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</si>
  <si>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</si>
  <si>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</si>
  <si>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</si>
  <si>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</si>
  <si>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</si>
  <si>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</si>
  <si>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</si>
  <si>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</si>
  <si>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</si>
  <si>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</si>
  <si>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</si>
  <si>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</si>
  <si>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</si>
  <si>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</si>
  <si>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</si>
  <si>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</si>
  <si>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</si>
  <si>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</si>
  <si>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</si>
  <si>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</si>
  <si>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</si>
  <si>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</si>
  <si>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</si>
  <si>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</si>
  <si>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</si>
  <si>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</si>
  <si>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</si>
  <si>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</si>
  <si>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</si>
  <si>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</si>
  <si>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</si>
  <si>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</si>
  <si>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</si>
  <si>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</si>
  <si>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</si>
  <si>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</si>
  <si>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</si>
  <si>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</si>
  <si>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</si>
  <si>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</si>
  <si>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</si>
  <si>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</si>
  <si>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</si>
  <si>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</si>
  <si>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</si>
  <si>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</si>
  <si>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</si>
  <si>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</si>
  <si>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</si>
  <si>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</si>
  <si>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</si>
  <si>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</si>
  <si>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</si>
  <si>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</si>
  <si>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</si>
  <si>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</si>
  <si>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</si>
  <si>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</si>
  <si>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</si>
  <si>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</si>
  <si>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</si>
  <si>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</si>
  <si>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</si>
  <si>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</si>
  <si>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</si>
  <si>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</si>
  <si>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</si>
  <si>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</si>
  <si>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</si>
  <si>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</si>
  <si>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</si>
  <si>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</si>
  <si>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</si>
  <si>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</si>
  <si>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</si>
  <si>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</si>
  <si>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</si>
  <si>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</si>
  <si>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</si>
  <si>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</si>
  <si>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</si>
  <si>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</si>
  <si>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</si>
  <si>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</si>
  <si>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</si>
  <si>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</si>
  <si>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</si>
  <si>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</si>
  <si>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</si>
  <si>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</si>
  <si>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</si>
  <si>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</si>
  <si>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</si>
  <si>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</si>
  <si>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</si>
  <si>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</si>
  <si>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</si>
  <si>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</si>
  <si>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</si>
  <si>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</si>
  <si>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</si>
  <si>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</si>
  <si>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</si>
  <si>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</si>
  <si>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</si>
  <si>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</si>
  <si>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</si>
  <si>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</si>
  <si>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</si>
  <si>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</si>
  <si>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</si>
  <si>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</si>
  <si>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</si>
  <si>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</si>
  <si>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</si>
  <si>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</si>
  <si>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</si>
  <si>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</si>
  <si>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</si>
  <si>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</si>
  <si>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</si>
  <si>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</si>
  <si>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</si>
  <si>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</si>
  <si>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</si>
  <si>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</si>
  <si>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</si>
  <si>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</si>
  <si>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</si>
  <si>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</si>
  <si>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</si>
  <si>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</si>
  <si>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</si>
  <si>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</si>
  <si>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</si>
  <si>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</si>
  <si>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</si>
  <si>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</si>
  <si>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</si>
  <si>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</si>
  <si>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</si>
  <si>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</si>
  <si>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</si>
  <si>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</si>
  <si>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</si>
  <si>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</si>
  <si>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</si>
  <si>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</si>
  <si>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</si>
  <si>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</si>
  <si>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</si>
  <si>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</si>
  <si>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</si>
  <si>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</si>
  <si>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</si>
  <si>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</si>
  <si>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</si>
  <si>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</si>
  <si>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</si>
  <si>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</si>
  <si>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</si>
  <si>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</si>
  <si>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</si>
  <si>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</si>
  <si>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</si>
  <si>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</si>
  <si>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</si>
  <si>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</si>
  <si>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</si>
  <si>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</si>
  <si>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</si>
  <si>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</si>
  <si>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</si>
  <si>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</si>
  <si>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</si>
  <si>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</si>
  <si>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</si>
  <si>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</si>
  <si>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</si>
  <si>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</si>
  <si>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</si>
  <si>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</si>
  <si>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</si>
  <si>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</si>
  <si>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</si>
  <si>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</si>
  <si>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</si>
  <si>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</si>
  <si>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</si>
  <si>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</si>
  <si>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</si>
  <si>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</si>
  <si>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</si>
  <si>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</si>
  <si>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</si>
  <si>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</si>
  <si>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</si>
  <si>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</si>
  <si>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</si>
  <si>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</si>
  <si>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</si>
  <si>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</si>
  <si>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</si>
  <si>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</si>
  <si>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</si>
  <si>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</si>
  <si>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</si>
  <si>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</si>
  <si>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</si>
  <si>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</si>
  <si>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</si>
  <si>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</si>
  <si>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</si>
  <si>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</si>
  <si>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</si>
  <si>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</si>
  <si>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</si>
  <si>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</si>
  <si>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</si>
  <si>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</si>
  <si>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</si>
  <si>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</si>
  <si>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</si>
  <si>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</si>
  <si>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</si>
  <si>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</si>
  <si>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</si>
  <si>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</si>
  <si>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</si>
  <si>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</si>
  <si>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</si>
  <si>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</si>
  <si>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</si>
  <si>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</si>
  <si>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</si>
  <si>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</si>
  <si>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</si>
  <si>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</si>
  <si>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</si>
  <si>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</si>
  <si>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</si>
  <si>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</si>
  <si>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</si>
  <si>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</si>
  <si>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</si>
  <si>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</si>
  <si>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</si>
  <si>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</si>
  <si>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</si>
  <si>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</si>
  <si>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</si>
  <si>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</si>
  <si>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</si>
  <si>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</si>
  <si>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</si>
  <si>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</si>
  <si>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</si>
  <si>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</si>
  <si>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</si>
  <si>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</si>
  <si>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</si>
  <si>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</si>
  <si>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</si>
  <si>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</si>
  <si>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</si>
  <si>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</si>
  <si>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</si>
  <si>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</si>
  <si>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</si>
  <si>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</si>
  <si>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</si>
  <si>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</si>
  <si>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</si>
  <si>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</si>
  <si>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</si>
  <si>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</si>
  <si>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</si>
  <si>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</si>
  <si>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</si>
  <si>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</si>
  <si>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</si>
  <si>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</si>
  <si>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</si>
  <si>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</si>
  <si>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</si>
  <si>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</si>
  <si>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</si>
  <si>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</si>
  <si>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</si>
  <si>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</si>
  <si>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</si>
  <si>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</si>
  <si>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</si>
  <si>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</si>
  <si>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</si>
  <si>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</si>
  <si>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</si>
  <si>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</si>
  <si>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</si>
  <si>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</si>
  <si>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</si>
  <si>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</si>
  <si>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</si>
  <si>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</si>
  <si>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</si>
  <si>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</si>
  <si>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</si>
  <si>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</si>
  <si>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</si>
  <si>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</si>
  <si>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</si>
  <si>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</si>
  <si>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</si>
  <si>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</si>
  <si>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</si>
  <si>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</si>
  <si>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</si>
  <si>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</si>
  <si>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</si>
  <si>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</si>
  <si>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</si>
  <si>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</si>
  <si>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</si>
  <si>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</si>
  <si>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</si>
  <si>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</si>
  <si>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</si>
  <si>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</si>
  <si>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</si>
  <si>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</si>
  <si>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</si>
  <si>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</si>
  <si>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</si>
  <si>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</si>
  <si>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</si>
  <si>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</si>
  <si>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</si>
  <si>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</si>
  <si>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</si>
  <si>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</si>
  <si>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</si>
  <si>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</si>
  <si>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</si>
  <si>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</si>
  <si>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</si>
  <si>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</si>
  <si>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</si>
  <si>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</si>
  <si>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</si>
  <si>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</si>
  <si>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</si>
  <si>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</si>
  <si>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</si>
  <si>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</si>
  <si>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</si>
  <si>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</si>
  <si>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</si>
  <si>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</si>
  <si>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</si>
  <si>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</si>
  <si>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</si>
  <si>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</si>
  <si>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</si>
  <si>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</si>
  <si>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</si>
  <si>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</si>
  <si>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</si>
  <si>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</si>
  <si>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</si>
  <si>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</si>
  <si>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</si>
  <si>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</si>
  <si>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</si>
  <si>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</si>
  <si>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</si>
  <si>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</si>
  <si>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</si>
  <si>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</si>
  <si>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</si>
  <si>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</si>
  <si>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</si>
  <si>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</si>
  <si>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</si>
  <si>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</si>
  <si>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</si>
  <si>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</si>
  <si>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</si>
  <si>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</si>
  <si>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</si>
  <si>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</si>
  <si>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</si>
  <si>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</si>
  <si>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</si>
  <si>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</si>
  <si>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</si>
  <si>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</si>
  <si>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</si>
  <si>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</si>
  <si>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</si>
  <si>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</si>
  <si>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</si>
  <si>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</si>
  <si>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</si>
  <si>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</si>
  <si>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</si>
  <si>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</si>
  <si>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</si>
  <si>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</si>
  <si>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</si>
  <si>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</si>
  <si>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</si>
  <si>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</si>
  <si>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</si>
  <si>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</si>
  <si>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</si>
  <si>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</si>
  <si>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</si>
  <si>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</si>
  <si>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</si>
  <si>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</si>
  <si>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</si>
  <si>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</si>
  <si>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</si>
  <si>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</si>
  <si>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</si>
  <si>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</si>
  <si>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</si>
  <si>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</si>
  <si>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</si>
  <si>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</si>
  <si>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</si>
  <si>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</si>
  <si>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</si>
  <si>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</si>
  <si>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</si>
  <si>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</si>
  <si>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</si>
  <si>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</si>
  <si>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</si>
  <si>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</si>
  <si>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</si>
  <si>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</si>
  <si>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</si>
  <si>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</si>
  <si>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</si>
  <si>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</si>
  <si>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</si>
  <si>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</si>
  <si>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</si>
  <si>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</si>
  <si>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</si>
  <si>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</si>
  <si>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</si>
  <si>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</si>
  <si>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</si>
  <si>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</si>
  <si>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</si>
  <si>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</si>
  <si>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</si>
  <si>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</si>
  <si>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</si>
  <si>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</si>
  <si>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</si>
  <si>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</si>
  <si>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</si>
  <si>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</si>
  <si>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</si>
  <si>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</si>
  <si>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</si>
  <si>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</si>
  <si>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</si>
  <si>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</si>
  <si>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</si>
  <si>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</si>
  <si>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</si>
  <si>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</si>
  <si>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</si>
  <si>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</si>
  <si>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</si>
  <si>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</si>
  <si>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</si>
  <si>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</si>
  <si>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</si>
  <si>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</si>
  <si>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</si>
  <si>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</si>
  <si>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</si>
  <si>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</si>
  <si>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</si>
  <si>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</si>
  <si>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</si>
  <si>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</si>
  <si>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</si>
  <si>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</si>
  <si>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</si>
  <si>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</si>
  <si>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</si>
  <si>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</si>
  <si>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</si>
  <si>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</si>
  <si>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</si>
  <si>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</si>
  <si>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</si>
  <si>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</si>
  <si>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</si>
  <si>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</si>
  <si>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</si>
  <si>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</si>
  <si>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</si>
  <si>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</si>
  <si>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</si>
  <si>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</si>
  <si>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</si>
  <si>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</si>
  <si>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</si>
  <si>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</si>
  <si>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</si>
  <si>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</si>
  <si>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</si>
  <si>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</si>
  <si>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</si>
  <si>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</si>
  <si>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</si>
  <si>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</si>
  <si>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</si>
  <si>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</si>
  <si>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</si>
  <si>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</si>
  <si>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</si>
  <si>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</si>
  <si>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</si>
  <si>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</si>
  <si>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</si>
  <si>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</si>
  <si>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</si>
  <si>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</si>
  <si>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</si>
  <si>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</si>
  <si>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</si>
  <si>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</si>
  <si>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</si>
  <si>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</si>
  <si>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</si>
  <si>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</si>
  <si>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</si>
  <si>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</si>
  <si>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</si>
  <si>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</si>
  <si>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</si>
  <si>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</si>
  <si>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</si>
  <si>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</si>
  <si>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</si>
  <si>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</si>
  <si>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</si>
  <si>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</si>
  <si>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</si>
  <si>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</si>
  <si>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</si>
  <si>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</si>
  <si>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</si>
  <si>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</si>
  <si>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</si>
  <si>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</si>
  <si>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</si>
  <si>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</si>
  <si>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</si>
  <si>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</si>
  <si>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</si>
  <si>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</si>
  <si>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</si>
  <si>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</si>
  <si>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</si>
  <si>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</si>
  <si>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</si>
  <si>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</si>
  <si>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</si>
  <si>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</si>
  <si>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</si>
  <si>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</si>
  <si>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</si>
  <si>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</si>
  <si>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</si>
  <si>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</si>
  <si>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</si>
  <si>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</si>
  <si>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</si>
  <si>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</si>
  <si>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</si>
  <si>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</si>
  <si>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</si>
  <si>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</si>
  <si>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</si>
  <si>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</si>
  <si>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</si>
  <si>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</si>
  <si>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</si>
  <si>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</si>
  <si>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</si>
  <si>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</si>
  <si>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</si>
  <si>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</si>
  <si>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</si>
  <si>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</si>
  <si>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</si>
  <si>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</si>
  <si>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</si>
  <si>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</si>
  <si>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</si>
  <si>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</si>
  <si>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</si>
  <si>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</si>
  <si>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</si>
  <si>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</si>
  <si>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</si>
  <si>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</si>
  <si>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</si>
  <si>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</si>
  <si>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</si>
  <si>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</si>
  <si>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</si>
  <si>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</si>
  <si>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</si>
  <si>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</si>
  <si>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</si>
  <si>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</si>
  <si>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</si>
  <si>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</si>
  <si>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</si>
  <si>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</si>
  <si>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</si>
  <si>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</si>
  <si>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</si>
  <si>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</si>
  <si>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</si>
  <si>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</si>
  <si>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</si>
  <si>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</si>
  <si>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</si>
  <si>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</si>
  <si>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</si>
  <si>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</si>
  <si>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</si>
  <si>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</si>
  <si>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</si>
  <si>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</si>
  <si>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</si>
  <si>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</si>
  <si>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</si>
  <si>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</si>
  <si>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</si>
  <si>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</si>
  <si>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</si>
  <si>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</si>
  <si>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</si>
  <si>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</si>
  <si>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</si>
  <si>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</si>
  <si>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</si>
  <si>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</si>
  <si>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</si>
  <si>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</si>
  <si>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</si>
  <si>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</si>
  <si>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</si>
  <si>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</si>
  <si>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</si>
  <si>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</si>
  <si>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</si>
  <si>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</si>
  <si>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</si>
  <si>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</si>
  <si>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</si>
  <si>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</si>
  <si>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</si>
  <si>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</si>
  <si>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</si>
  <si>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</si>
  <si>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</si>
  <si>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</si>
  <si>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</si>
  <si>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</si>
  <si>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</si>
  <si>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</si>
  <si>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</si>
  <si>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</si>
  <si>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</si>
  <si>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</si>
  <si>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</si>
  <si>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</si>
  <si>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</si>
  <si>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</si>
  <si>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</si>
  <si>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</si>
  <si>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</si>
  <si>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</si>
  <si>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</si>
  <si>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</si>
  <si>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</si>
  <si>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</si>
  <si>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</si>
  <si>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</si>
  <si>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</si>
  <si>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</si>
  <si>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</si>
  <si>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</si>
  <si>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</si>
  <si>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</si>
  <si>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</si>
  <si>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</si>
  <si>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</si>
  <si>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</si>
  <si>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</si>
  <si>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</si>
  <si>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</si>
  <si>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</si>
  <si>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</si>
  <si>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</si>
  <si>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</si>
  <si>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</si>
  <si>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</si>
  <si>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</si>
  <si>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</si>
  <si>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</si>
  <si>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</si>
  <si>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</si>
  <si>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</si>
  <si>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</si>
  <si>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</si>
  <si>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</si>
  <si>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</si>
  <si>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</si>
  <si>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</si>
  <si>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</si>
  <si>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</si>
  <si>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</si>
  <si>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</si>
  <si>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</si>
  <si>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</si>
  <si>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</si>
  <si>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</si>
  <si>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</si>
  <si>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</si>
  <si>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</si>
  <si>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</si>
  <si>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</si>
  <si>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</si>
  <si>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</si>
  <si>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</si>
  <si>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</si>
  <si>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</si>
  <si>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</si>
  <si>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</si>
  <si>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</si>
  <si>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</si>
  <si>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</si>
  <si>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</si>
  <si>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</si>
  <si>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</si>
  <si>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</si>
  <si>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</si>
  <si>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</si>
  <si>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</si>
  <si>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</si>
  <si>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</si>
  <si>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</si>
  <si>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</si>
  <si>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</si>
  <si>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</si>
  <si>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</si>
  <si>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</si>
  <si>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</si>
  <si>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</si>
  <si>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</si>
  <si>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</si>
  <si>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</si>
  <si>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</si>
  <si>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</si>
  <si>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</si>
  <si>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</si>
  <si>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</si>
  <si>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</si>
  <si>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</si>
  <si>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</si>
  <si>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</si>
  <si>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</si>
  <si>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</si>
  <si>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</si>
  <si>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</si>
  <si>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</si>
  <si>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</si>
  <si>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</si>
  <si>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</si>
  <si>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</si>
  <si>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</si>
  <si>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</si>
  <si>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</si>
  <si>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</si>
  <si>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</si>
  <si>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</si>
  <si>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</si>
  <si>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</si>
  <si>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</si>
  <si>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</si>
  <si>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</si>
  <si>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</si>
  <si>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</si>
  <si>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</si>
  <si>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</si>
  <si>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</si>
  <si>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</si>
  <si>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</si>
  <si>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</si>
  <si>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</si>
  <si>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</si>
  <si>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</si>
  <si>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</si>
  <si>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</si>
  <si>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</si>
  <si>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</si>
  <si>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</si>
  <si>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</si>
  <si>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</si>
  <si>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</si>
  <si>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</si>
  <si>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</si>
  <si>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</si>
  <si>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</si>
  <si>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</si>
  <si>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</si>
  <si>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</si>
  <si>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</si>
  <si>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</si>
  <si>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</si>
  <si>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</si>
  <si>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</si>
  <si>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</si>
  <si>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</si>
  <si>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</si>
  <si>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</si>
  <si>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</si>
  <si>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</si>
  <si>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</si>
  <si>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</si>
  <si>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</si>
  <si>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</si>
  <si>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</si>
  <si>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</si>
  <si>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</si>
  <si>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</si>
  <si>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</si>
  <si>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</si>
  <si>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</si>
  <si>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</si>
  <si>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</si>
  <si>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</si>
  <si>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</si>
  <si>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</si>
  <si>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</si>
  <si>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</si>
  <si>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</si>
  <si>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</si>
  <si>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</si>
  <si>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</si>
  <si>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</si>
  <si>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</si>
  <si>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</si>
  <si>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</si>
  <si>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</si>
  <si>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</si>
  <si>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</si>
  <si>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</si>
  <si>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</si>
  <si>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</si>
  <si>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</si>
  <si>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</si>
  <si>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</si>
  <si>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</si>
  <si>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</si>
  <si>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</si>
  <si>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</si>
  <si>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</si>
  <si>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</si>
  <si>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</si>
  <si>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</si>
  <si>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</si>
  <si>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</si>
  <si>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</si>
  <si>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</si>
  <si>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</si>
  <si>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</si>
  <si>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</si>
  <si>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</si>
  <si>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</si>
  <si>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</si>
  <si>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</si>
  <si>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</si>
  <si>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</si>
  <si>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</si>
  <si>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</si>
  <si>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</si>
  <si>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</si>
  <si>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</si>
  <si>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</si>
  <si>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</si>
  <si>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</si>
  <si>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</si>
  <si>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</si>
  <si>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</si>
  <si>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</si>
  <si>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</si>
  <si>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</si>
  <si>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</si>
  <si>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</si>
  <si>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</si>
  <si>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</si>
  <si>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</si>
  <si>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</si>
  <si>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</si>
  <si>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</si>
  <si>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</si>
  <si>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</si>
  <si>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</si>
  <si>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</si>
  <si>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</si>
  <si>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</si>
  <si>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</si>
  <si>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</si>
  <si>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</si>
  <si>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</si>
  <si>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</si>
  <si>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</si>
  <si>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</si>
  <si>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</si>
  <si>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</si>
  <si>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</si>
  <si>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</si>
  <si>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</si>
  <si>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</si>
  <si>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</si>
  <si>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</si>
  <si>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</si>
  <si>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</si>
  <si>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</si>
  <si>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</si>
  <si>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</si>
  <si>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</si>
  <si>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</si>
  <si>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</si>
  <si>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</si>
  <si>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</si>
  <si>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</si>
  <si>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</si>
  <si>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</si>
  <si>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</si>
  <si>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</si>
  <si>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</si>
  <si>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</si>
  <si>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</si>
  <si>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</si>
  <si>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</si>
  <si>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</si>
  <si>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</si>
  <si>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</si>
  <si>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</si>
  <si>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</si>
  <si>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</si>
  <si>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</si>
  <si>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</si>
  <si>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</si>
  <si>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</si>
  <si>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</si>
  <si>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</si>
  <si>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</si>
  <si>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</si>
  <si>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</si>
  <si>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</si>
  <si>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</si>
  <si>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</si>
  <si>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</si>
  <si>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</si>
  <si>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</si>
  <si>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</si>
  <si>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</si>
  <si>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</si>
  <si>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</si>
  <si>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</si>
  <si>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</si>
  <si>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</si>
  <si>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</si>
  <si>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</si>
  <si>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</si>
  <si>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</si>
  <si>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</si>
  <si>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</si>
  <si>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</si>
  <si>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</si>
  <si>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</si>
  <si>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</si>
  <si>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</si>
  <si>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</si>
  <si>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</si>
  <si>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</si>
  <si>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</si>
  <si>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</si>
  <si>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</si>
  <si>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</si>
  <si>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</si>
  <si>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</si>
  <si>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</si>
  <si>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</si>
  <si>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</si>
  <si>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</si>
  <si>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</si>
  <si>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</si>
  <si>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</si>
  <si>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</si>
  <si>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</si>
  <si>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</si>
  <si>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</si>
  <si>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</si>
  <si>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</si>
  <si>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</si>
  <si>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</si>
  <si>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</si>
  <si>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</si>
  <si>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</si>
  <si>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</si>
  <si>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</si>
  <si>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</si>
  <si>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</si>
  <si>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</si>
  <si>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</si>
  <si>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</si>
  <si>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</si>
  <si>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</si>
  <si>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</si>
  <si>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</si>
  <si>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</si>
  <si>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</si>
  <si>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</si>
  <si>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</si>
  <si>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</si>
  <si>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</si>
  <si>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</si>
  <si>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</si>
  <si>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</si>
  <si>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</si>
  <si>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</si>
  <si>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</si>
  <si>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</si>
  <si>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</si>
  <si>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</si>
  <si>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</si>
  <si>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</si>
  <si>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</si>
  <si>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</si>
  <si>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</si>
  <si>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</si>
  <si>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</si>
  <si>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</si>
  <si>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</si>
  <si>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</si>
  <si>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</si>
  <si>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</si>
  <si>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</si>
  <si>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</si>
  <si>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</si>
  <si>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</si>
  <si>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</si>
  <si>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</si>
  <si>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</si>
  <si>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</si>
  <si>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</si>
  <si>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</si>
  <si>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</si>
  <si>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</si>
  <si>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</si>
  <si>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</si>
  <si>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</si>
  <si>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</si>
  <si>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</si>
  <si>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</si>
  <si>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</si>
  <si>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</si>
  <si>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</si>
  <si>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</si>
  <si>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</si>
  <si>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</si>
  <si>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</si>
  <si>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</si>
  <si>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</si>
  <si>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</si>
  <si>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</si>
  <si>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</si>
  <si>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</si>
  <si>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</si>
  <si>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</si>
  <si>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</si>
  <si>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</si>
  <si>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</si>
  <si>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</si>
  <si>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</si>
  <si>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</si>
  <si>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</si>
  <si>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</si>
  <si>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</si>
  <si>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</si>
  <si>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</si>
  <si>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</si>
  <si>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</si>
  <si>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</si>
  <si>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</si>
  <si>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</si>
  <si>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</si>
  <si>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</si>
  <si>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</si>
  <si>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</si>
  <si>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</si>
  <si>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</si>
  <si>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</si>
  <si>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</si>
  <si>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</si>
  <si>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</si>
  <si>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</si>
  <si>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</si>
  <si>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</si>
  <si>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</si>
  <si>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</si>
  <si>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</si>
  <si>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</si>
  <si>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</si>
  <si>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</si>
  <si>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</si>
  <si>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</si>
  <si>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</si>
  <si>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</si>
  <si>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</si>
  <si>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</si>
  <si>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</si>
  <si>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</si>
  <si>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</si>
  <si>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</si>
  <si>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</si>
  <si>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</si>
  <si>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</si>
  <si>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</si>
  <si>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</si>
  <si>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</si>
  <si>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</si>
  <si>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</si>
  <si>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</si>
  <si>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</si>
  <si>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</si>
  <si>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</si>
  <si>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</si>
  <si>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</si>
  <si>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</si>
  <si>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</si>
  <si>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</si>
  <si>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</si>
  <si>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</si>
  <si>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</si>
  <si>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</si>
  <si>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</si>
  <si>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</si>
  <si>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</si>
  <si>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</si>
  <si>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</si>
  <si>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</si>
  <si>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</si>
  <si>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</si>
  <si>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</si>
  <si>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</si>
  <si>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</si>
  <si>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</si>
  <si>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</si>
  <si>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</si>
  <si>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</si>
  <si>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</si>
  <si>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</si>
  <si>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</si>
  <si>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</si>
  <si>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</si>
  <si>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</si>
  <si>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</si>
  <si>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</si>
  <si>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</si>
  <si>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</si>
  <si>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</si>
  <si>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</si>
  <si>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</si>
  <si>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</si>
  <si>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</si>
  <si>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</si>
  <si>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</si>
  <si>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</si>
  <si>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</si>
  <si>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</si>
  <si>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</si>
  <si>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</si>
  <si>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</si>
  <si>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</si>
  <si>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</si>
  <si>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</si>
  <si>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</si>
  <si>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</si>
  <si>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</si>
  <si>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</si>
  <si>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</si>
  <si>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</si>
  <si>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</si>
  <si>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</si>
  <si>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</si>
  <si>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</si>
  <si>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</si>
  <si>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</si>
  <si>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</si>
  <si>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</si>
  <si>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</si>
  <si>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</si>
  <si>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</si>
  <si>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</si>
  <si>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</si>
  <si>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</si>
  <si>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</si>
  <si>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</si>
  <si>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</si>
  <si>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</si>
  <si>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</si>
  <si>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</si>
  <si>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</si>
  <si>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</si>
  <si>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</si>
  <si>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</si>
  <si>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</si>
  <si>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</si>
  <si>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</si>
  <si>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</si>
  <si>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</si>
  <si>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</si>
  <si>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</si>
  <si>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</si>
  <si>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</si>
  <si>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</si>
  <si>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</si>
  <si>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</si>
  <si>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</si>
  <si>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</si>
  <si>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</si>
  <si>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</si>
  <si>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</si>
  <si>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</si>
  <si>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</si>
  <si>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</si>
  <si>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</si>
  <si>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</si>
  <si>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</si>
  <si>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</si>
  <si>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</si>
  <si>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</si>
  <si>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</si>
  <si>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</si>
  <si>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</si>
  <si>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</si>
  <si>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</si>
  <si>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</si>
  <si>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</si>
  <si>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</si>
  <si>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</si>
  <si>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</si>
  <si>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</si>
  <si>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</si>
  <si>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</si>
  <si>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</si>
  <si>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</si>
  <si>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</si>
  <si>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</si>
  <si>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</si>
  <si>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</si>
  <si>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</si>
  <si>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</si>
  <si>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</si>
  <si>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</si>
  <si>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</si>
  <si>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</si>
  <si>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</si>
  <si>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</si>
  <si>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</si>
  <si>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</si>
  <si>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</si>
  <si>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</si>
  <si>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</si>
  <si>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</si>
  <si>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</si>
  <si>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</si>
  <si>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</si>
  <si>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</si>
  <si>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</si>
  <si>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</si>
  <si>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</si>
  <si>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</si>
  <si>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</si>
  <si>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</si>
  <si>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</si>
  <si>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</si>
  <si>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</si>
  <si>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</si>
  <si>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</si>
  <si>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</si>
  <si>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</si>
  <si>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</si>
  <si>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</si>
  <si>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</si>
  <si>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</si>
  <si>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</si>
  <si>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</si>
  <si>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</si>
  <si>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</si>
  <si>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</si>
  <si>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</si>
  <si>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</si>
  <si>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</si>
  <si>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</si>
  <si>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</si>
  <si>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</si>
  <si>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</si>
  <si>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</si>
  <si>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</si>
  <si>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</si>
  <si>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</si>
  <si>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</si>
  <si>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</si>
  <si>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</si>
  <si>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</si>
  <si>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</si>
  <si>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</si>
  <si>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</si>
  <si>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</si>
  <si>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</si>
  <si>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</si>
  <si>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</si>
  <si>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</si>
  <si>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</si>
  <si>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</si>
  <si>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</si>
  <si>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</si>
  <si>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</si>
  <si>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</si>
  <si>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</si>
  <si>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</si>
  <si>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</si>
  <si>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</si>
  <si>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</si>
  <si>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</si>
  <si>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</si>
  <si>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</si>
  <si>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</si>
  <si>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</si>
  <si>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</si>
  <si>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</si>
  <si>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</si>
  <si>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</si>
  <si>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</si>
  <si>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</si>
  <si>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</si>
  <si>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</si>
  <si>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</si>
  <si>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</si>
  <si>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</si>
  <si>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</si>
  <si>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</si>
  <si>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</si>
  <si>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</si>
  <si>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</si>
  <si>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</si>
  <si>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</si>
  <si>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</si>
  <si>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</si>
  <si>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</si>
  <si>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</si>
  <si>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</si>
  <si>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</si>
  <si>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</si>
  <si>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</si>
  <si>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</si>
  <si>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</si>
  <si>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</si>
  <si>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</si>
  <si>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</si>
  <si>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</si>
  <si>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</si>
  <si>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</si>
  <si>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</si>
  <si>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</si>
  <si>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</si>
  <si>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</si>
  <si>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</si>
  <si>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</si>
  <si>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</si>
  <si>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</si>
  <si>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</si>
  <si>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</si>
  <si>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</si>
  <si>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</si>
  <si>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</si>
  <si>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</si>
  <si>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</si>
  <si>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</si>
  <si>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</si>
  <si>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</si>
  <si>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</si>
  <si>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</si>
  <si>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</si>
  <si>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</si>
  <si>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</si>
  <si>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</si>
  <si>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</si>
  <si>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</si>
  <si>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</si>
  <si>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</si>
  <si>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</si>
  <si>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</si>
  <si>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</si>
  <si>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</si>
  <si>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</si>
  <si>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</si>
  <si>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</si>
  <si>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</si>
  <si>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</si>
  <si>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</si>
  <si>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</si>
  <si>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</si>
  <si>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</si>
  <si>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</si>
  <si>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</si>
  <si>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</si>
  <si>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</si>
  <si>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</si>
  <si>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</si>
  <si>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</si>
  <si>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</si>
  <si>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</si>
  <si>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</si>
  <si>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</si>
  <si>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</si>
  <si>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</si>
  <si>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</si>
  <si>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</si>
  <si>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</si>
  <si>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</si>
  <si>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</si>
  <si>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</si>
  <si>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</si>
  <si>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</si>
  <si>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</si>
  <si>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</si>
  <si>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</si>
  <si>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</si>
  <si>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</si>
  <si>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</si>
  <si>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</si>
  <si>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</si>
  <si>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</si>
  <si>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</si>
  <si>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</si>
  <si>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</si>
  <si>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</si>
  <si>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</si>
  <si>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</si>
  <si>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</si>
  <si>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</si>
  <si>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</si>
  <si>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</si>
  <si>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</si>
  <si>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</si>
  <si>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</si>
  <si>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</si>
  <si>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</si>
  <si>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</si>
  <si>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</si>
  <si>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</si>
  <si>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</si>
  <si>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</si>
  <si>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</si>
  <si>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</si>
  <si>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</si>
  <si>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</si>
  <si>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</si>
  <si>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</si>
  <si>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</si>
  <si>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</si>
  <si>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</si>
  <si>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</si>
  <si>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</si>
  <si>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</si>
  <si>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</si>
  <si>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</si>
  <si>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</si>
  <si>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</si>
  <si>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</si>
  <si>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</si>
  <si>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</si>
  <si>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</si>
  <si>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</si>
  <si>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</si>
  <si>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</si>
  <si>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</si>
  <si>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</si>
  <si>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</si>
  <si>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</si>
  <si>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</si>
  <si>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</si>
  <si>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</si>
  <si>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</si>
  <si>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</si>
  <si>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</si>
  <si>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</si>
  <si>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</si>
  <si>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</si>
  <si>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</si>
  <si>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</si>
  <si>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</si>
  <si>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</si>
  <si>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</si>
  <si>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</si>
  <si>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</si>
  <si>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</si>
  <si>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</si>
  <si>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</si>
  <si>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</si>
  <si>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</si>
  <si>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</si>
  <si>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</si>
  <si>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</si>
  <si>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</si>
  <si>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</si>
  <si>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</si>
  <si>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</si>
  <si>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</si>
  <si>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</si>
  <si>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</si>
  <si>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</si>
  <si>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</si>
  <si>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</si>
  <si>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</si>
  <si>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</si>
  <si>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</si>
  <si>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</si>
  <si>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</si>
  <si>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</si>
  <si>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</si>
  <si>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</si>
  <si>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</si>
  <si>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</si>
  <si>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</si>
  <si>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</si>
  <si>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</si>
  <si>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</si>
  <si>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</si>
  <si>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</si>
  <si>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</si>
  <si>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</si>
  <si>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</si>
  <si>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</si>
  <si>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</si>
  <si>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</si>
  <si>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</si>
  <si>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</si>
  <si>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</si>
  <si>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</si>
  <si>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</si>
  <si>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</si>
  <si>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</si>
  <si>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</si>
  <si>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</si>
  <si>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</si>
  <si>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</si>
  <si>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</si>
  <si>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</si>
  <si>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</si>
  <si>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</si>
  <si>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</si>
  <si>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</si>
  <si>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</si>
  <si>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</si>
  <si>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</si>
  <si>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</si>
  <si>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</si>
  <si>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</si>
  <si>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</si>
  <si>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</si>
  <si>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</si>
  <si>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</si>
  <si>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</si>
  <si>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</si>
  <si>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</si>
  <si>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</si>
  <si>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</si>
  <si>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</si>
  <si>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</si>
  <si>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</si>
  <si>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</si>
  <si>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</si>
  <si>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</si>
  <si>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</si>
  <si>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</si>
  <si>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</si>
  <si>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</si>
  <si>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</si>
  <si>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</si>
  <si>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</si>
  <si>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</si>
  <si>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</si>
  <si>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</si>
  <si>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</si>
  <si>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</si>
  <si>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</si>
  <si>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</si>
  <si>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</si>
  <si>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</si>
  <si>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</si>
  <si>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</si>
  <si>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</si>
  <si>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</si>
  <si>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</si>
  <si>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</si>
  <si>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</si>
  <si>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</si>
  <si>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</si>
  <si>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</si>
  <si>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</si>
  <si>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</si>
  <si>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</si>
  <si>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</si>
  <si>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</si>
  <si>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</si>
  <si>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</si>
  <si>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</si>
  <si>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</si>
  <si>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</si>
  <si>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</si>
  <si>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</si>
  <si>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</si>
  <si>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</si>
  <si>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</si>
  <si>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</si>
  <si>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</si>
  <si>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</si>
  <si>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</si>
  <si>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</si>
  <si>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</si>
  <si>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</si>
  <si>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</si>
  <si>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</si>
  <si>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</si>
  <si>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</si>
  <si>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</si>
  <si>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</si>
  <si>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</si>
  <si>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</si>
  <si>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</si>
  <si>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</si>
  <si>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</si>
  <si>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</si>
  <si>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</si>
  <si>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</si>
  <si>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</si>
  <si>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</si>
  <si>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</si>
  <si>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</si>
  <si>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</si>
  <si>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</si>
  <si>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</si>
  <si>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</si>
  <si>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</si>
  <si>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</si>
  <si>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</si>
  <si>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</si>
  <si>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</si>
  <si>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</si>
  <si>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</si>
  <si>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</si>
  <si>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</si>
  <si>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</si>
  <si>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</si>
  <si>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</si>
  <si>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</si>
  <si>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</si>
  <si>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</si>
  <si>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</si>
  <si>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</si>
  <si>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</si>
  <si>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</si>
  <si>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</si>
  <si>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</si>
  <si>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</si>
  <si>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</si>
  <si>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</si>
  <si>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</si>
  <si>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</si>
  <si>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</si>
  <si>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</si>
  <si>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</si>
  <si>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</si>
  <si>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</si>
  <si>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</si>
  <si>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</si>
  <si>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</si>
  <si>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</si>
  <si>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</si>
  <si>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</si>
  <si>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</si>
  <si>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</si>
  <si>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</si>
  <si>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</si>
  <si>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</si>
  <si>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</si>
  <si>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</si>
  <si>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</si>
  <si>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</si>
  <si>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</si>
  <si>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</si>
  <si>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</si>
  <si>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</si>
  <si>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</si>
  <si>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</si>
  <si>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</si>
  <si>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</si>
  <si>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</si>
  <si>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</si>
  <si>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</si>
  <si>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</si>
  <si>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</si>
  <si>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</si>
  <si>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</si>
  <si>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</si>
  <si>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</si>
  <si>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</si>
  <si>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</si>
  <si>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</si>
  <si>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</si>
  <si>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</si>
  <si>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</si>
  <si>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</si>
  <si>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</si>
  <si>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</si>
  <si>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</si>
  <si>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</si>
  <si>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</si>
  <si>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</si>
  <si>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</si>
  <si>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</si>
  <si>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</si>
  <si>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</si>
  <si>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</si>
  <si>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</si>
  <si>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</si>
  <si>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</si>
  <si>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</si>
  <si>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</si>
  <si>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</si>
  <si>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</si>
  <si>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</si>
  <si>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</si>
  <si>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</si>
  <si>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</si>
  <si>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</si>
  <si>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</si>
  <si>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</si>
  <si>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</si>
  <si>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</si>
  <si>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</si>
  <si>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</si>
  <si>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</si>
  <si>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</si>
  <si>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</si>
  <si>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</si>
  <si>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</si>
  <si>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</si>
  <si>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</si>
  <si>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</si>
  <si>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</si>
  <si>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</si>
  <si>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</si>
  <si>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</si>
  <si>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</si>
  <si>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</si>
  <si>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</si>
  <si>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</si>
  <si>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</si>
  <si>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</si>
  <si>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</si>
  <si>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</si>
  <si>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</si>
  <si>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</si>
  <si>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</si>
  <si>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</si>
  <si>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</si>
  <si>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</si>
  <si>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</si>
  <si>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</si>
  <si>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</si>
  <si>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</si>
  <si>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</si>
  <si>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</si>
  <si>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</si>
  <si>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</si>
  <si>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</si>
  <si>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</si>
  <si>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</si>
  <si>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</si>
  <si>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</si>
  <si>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</si>
  <si>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</si>
  <si>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</si>
  <si>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</si>
  <si>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</si>
  <si>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</si>
  <si>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</si>
  <si>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</si>
  <si>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</si>
  <si>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</si>
  <si>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</si>
  <si>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</si>
  <si>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</si>
  <si>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</si>
  <si>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</si>
  <si>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</si>
  <si>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</si>
  <si>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</si>
  <si>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</si>
  <si>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</si>
  <si>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</si>
  <si>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</si>
  <si>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</si>
  <si>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</si>
  <si>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</si>
  <si>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</si>
  <si>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</si>
  <si>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</si>
  <si>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</si>
  <si>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</si>
  <si>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</si>
  <si>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</si>
  <si>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</si>
  <si>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</si>
  <si>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</si>
  <si>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</si>
  <si>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</si>
  <si>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</si>
  <si>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</si>
  <si>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</si>
  <si>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</si>
  <si>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</si>
  <si>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</si>
  <si>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</si>
  <si>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</si>
  <si>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</si>
  <si>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</si>
  <si>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</si>
  <si>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</si>
  <si>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</si>
  <si>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</si>
  <si>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</si>
  <si>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</si>
  <si>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</si>
  <si>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</si>
  <si>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</si>
  <si>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</si>
  <si>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</si>
  <si>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</si>
  <si>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</si>
  <si>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</si>
  <si>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</si>
  <si>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</si>
  <si>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</si>
  <si>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</si>
  <si>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</si>
  <si>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</si>
  <si>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</si>
  <si>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</si>
  <si>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</si>
  <si>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</si>
  <si>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</si>
  <si>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</si>
  <si>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</si>
  <si>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</si>
  <si>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</si>
  <si>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</si>
  <si>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</si>
  <si>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</si>
  <si>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</si>
  <si>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</si>
  <si>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</si>
  <si>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</si>
  <si>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</si>
  <si>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</si>
  <si>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</si>
  <si>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</si>
  <si>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</si>
  <si>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</si>
  <si>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</si>
  <si>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</si>
  <si>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</si>
  <si>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</si>
  <si>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</si>
  <si>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</si>
  <si>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</si>
  <si>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</si>
  <si>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</si>
  <si>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</si>
  <si>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</si>
  <si>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</si>
  <si>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</si>
  <si>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</si>
  <si>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</si>
  <si>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</si>
  <si>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</si>
  <si>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</si>
  <si>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</si>
  <si>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</si>
  <si>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</si>
  <si>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</si>
  <si>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</si>
  <si>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</si>
  <si>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</si>
  <si>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</si>
  <si>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</si>
  <si>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</si>
  <si>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</si>
  <si>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</si>
  <si>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</si>
  <si>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</si>
  <si>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</si>
  <si>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</si>
  <si>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</si>
  <si>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</si>
  <si>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</si>
  <si>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</si>
  <si>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</si>
  <si>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</si>
  <si>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</si>
  <si>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</si>
  <si>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</si>
  <si>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</si>
  <si>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</si>
  <si>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</si>
  <si>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</si>
  <si>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</si>
  <si>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</si>
  <si>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</si>
  <si>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</si>
  <si>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</si>
  <si>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</si>
  <si>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</si>
  <si>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</si>
  <si>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</si>
  <si>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</si>
  <si>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</si>
  <si>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</si>
  <si>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</si>
  <si>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</si>
  <si>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</si>
  <si>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</si>
  <si>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</si>
  <si>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</si>
  <si>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</si>
  <si>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</si>
  <si>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</si>
  <si>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</si>
  <si>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</si>
  <si>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</si>
  <si>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</si>
  <si>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</si>
  <si>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</si>
  <si>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</si>
  <si>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</si>
  <si>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</si>
  <si>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</si>
  <si>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</si>
  <si>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</si>
  <si>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</si>
  <si>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</si>
  <si>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</si>
  <si>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</si>
  <si>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</si>
  <si>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</si>
  <si>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</si>
  <si>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</si>
  <si>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</si>
  <si>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</si>
  <si>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</si>
  <si>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</si>
  <si>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</si>
  <si>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</si>
  <si>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</si>
  <si>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</si>
  <si>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</si>
  <si>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</si>
  <si>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</si>
  <si>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</si>
  <si>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</si>
  <si>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</si>
  <si>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</si>
  <si>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</si>
  <si>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</si>
  <si>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</si>
  <si>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</si>
  <si>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</si>
  <si>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</si>
  <si>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</si>
  <si>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</si>
  <si>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</si>
  <si>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</si>
  <si>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</si>
  <si>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</si>
  <si>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</si>
  <si>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</si>
  <si>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</si>
  <si>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</si>
  <si>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</si>
  <si>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</si>
  <si>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</si>
  <si>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</si>
  <si>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</si>
  <si>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</si>
  <si>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</si>
  <si>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</si>
  <si>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</si>
  <si>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</si>
  <si>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</si>
  <si>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</si>
  <si>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</si>
  <si>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</si>
  <si>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</si>
  <si>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</si>
  <si>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</si>
  <si>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</si>
  <si>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</si>
  <si>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</si>
  <si>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</si>
  <si>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</si>
  <si>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</si>
  <si>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</si>
  <si>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</si>
  <si>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</si>
  <si>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</si>
  <si>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</si>
  <si>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</si>
  <si>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</si>
  <si>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</si>
  <si>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</si>
  <si>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</si>
  <si>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</si>
  <si>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</si>
  <si>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</si>
  <si>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</si>
  <si>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</si>
  <si>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</si>
  <si>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</si>
  <si>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</si>
  <si>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</si>
  <si>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</si>
  <si>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</si>
  <si>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</si>
  <si>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</si>
  <si>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</si>
  <si>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</si>
  <si>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</si>
  <si>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</si>
  <si>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</si>
  <si>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</si>
  <si>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</si>
  <si>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</si>
  <si>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</si>
  <si>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</si>
  <si>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</si>
  <si>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</si>
  <si>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</si>
  <si>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</si>
  <si>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</si>
  <si>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</si>
  <si>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</si>
  <si>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</si>
  <si>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</si>
  <si>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</si>
  <si>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</si>
  <si>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</si>
  <si>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</si>
  <si>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</si>
  <si>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</si>
  <si>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</si>
  <si>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</si>
  <si>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</si>
  <si>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</si>
  <si>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</si>
  <si>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</si>
  <si>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</si>
  <si>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</si>
  <si>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</si>
  <si>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</si>
  <si>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</si>
  <si>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</si>
  <si>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</si>
  <si>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</si>
  <si>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</si>
  <si>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</si>
  <si>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</si>
  <si>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</si>
  <si>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</si>
  <si>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</si>
  <si>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</si>
  <si>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</si>
  <si>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</si>
  <si>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</si>
  <si>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</si>
  <si>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</si>
  <si>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</si>
  <si>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</si>
  <si>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</si>
  <si>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</si>
  <si>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</si>
  <si>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</si>
  <si>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</si>
  <si>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</si>
  <si>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</si>
  <si>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</si>
  <si>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</si>
  <si>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</si>
  <si>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</si>
  <si>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</si>
  <si>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</si>
  <si>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</si>
  <si>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</si>
  <si>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</si>
  <si>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</si>
  <si>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</si>
  <si>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</si>
  <si>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</si>
  <si>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</si>
  <si>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</si>
  <si>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</si>
  <si>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</si>
  <si>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</si>
  <si>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</si>
  <si>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</si>
  <si>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</si>
  <si>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</si>
  <si>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</si>
  <si>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</si>
  <si>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</si>
  <si>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</si>
  <si>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</si>
  <si>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</si>
  <si>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</si>
  <si>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</si>
  <si>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</si>
  <si>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</si>
  <si>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</si>
  <si>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</si>
  <si>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</si>
  <si>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</si>
  <si>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</si>
  <si>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</si>
  <si>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</si>
  <si>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</si>
  <si>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</si>
  <si>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</si>
  <si>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</si>
  <si>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</si>
  <si>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</si>
  <si>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</si>
  <si>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</si>
  <si>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</si>
  <si>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</si>
  <si>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</si>
  <si>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</si>
  <si>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</si>
  <si>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</si>
  <si>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</si>
  <si>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</si>
  <si>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</si>
  <si>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</si>
  <si>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</si>
  <si>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</si>
  <si>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</si>
  <si>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</si>
  <si>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</si>
  <si>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</si>
  <si>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</si>
  <si>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</si>
  <si>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</si>
  <si>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</si>
  <si>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</si>
  <si>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</si>
  <si>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</si>
  <si>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</si>
  <si>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</si>
  <si>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</si>
  <si>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</si>
  <si>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</si>
  <si>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</si>
  <si>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</si>
  <si>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</si>
  <si>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</si>
  <si>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</si>
  <si>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</si>
  <si>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</si>
  <si>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</si>
  <si>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</si>
  <si>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</si>
  <si>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</si>
  <si>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</si>
  <si>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</si>
  <si>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</si>
  <si>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</si>
  <si>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</si>
  <si>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</si>
  <si>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</si>
  <si>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</si>
  <si>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</si>
  <si>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</si>
  <si>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</si>
  <si>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</si>
  <si>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</si>
  <si>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</si>
  <si>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</si>
  <si>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</si>
  <si>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</si>
  <si>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</si>
  <si>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</si>
  <si>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</si>
  <si>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</si>
  <si>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</si>
  <si>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</si>
  <si>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</si>
  <si>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</si>
  <si>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</si>
  <si>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</si>
  <si>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</si>
  <si>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</si>
  <si>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</si>
  <si>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</si>
  <si>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</si>
  <si>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</si>
  <si>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</si>
  <si>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</si>
  <si>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</si>
  <si>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</si>
  <si>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</si>
  <si>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</si>
  <si>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</si>
  <si>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</si>
  <si>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</si>
  <si>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</si>
  <si>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</si>
  <si>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</si>
  <si>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</si>
  <si>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</si>
  <si>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</si>
  <si>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</si>
  <si>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</si>
  <si>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</si>
  <si>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</si>
  <si>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</si>
  <si>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</si>
  <si>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</si>
  <si>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</si>
  <si>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</si>
  <si>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</si>
  <si>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</si>
  <si>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</si>
  <si>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</si>
  <si>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</si>
  <si>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</si>
  <si>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</si>
  <si>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</si>
  <si>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</si>
  <si>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</si>
  <si>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</si>
  <si>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</si>
  <si>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</si>
  <si>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</si>
  <si>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</si>
  <si>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</si>
  <si>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</si>
  <si>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</si>
  <si>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</si>
  <si>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</si>
  <si>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</si>
  <si>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</si>
  <si>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</si>
  <si>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</si>
  <si>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</si>
  <si>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</si>
  <si>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</si>
  <si>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</si>
  <si>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</si>
  <si>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</si>
  <si>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</si>
  <si>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</si>
  <si>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</si>
  <si>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</si>
  <si>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</si>
  <si>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</si>
  <si>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</si>
  <si>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</si>
  <si>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</si>
  <si>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</si>
  <si>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</si>
  <si>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</si>
  <si>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</si>
  <si>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</si>
  <si>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</si>
  <si>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</si>
  <si>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</si>
  <si>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</si>
  <si>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</si>
  <si>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</si>
  <si>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</si>
  <si>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</si>
  <si>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</si>
  <si>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</si>
  <si>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</si>
  <si>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</si>
  <si>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</si>
  <si>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</si>
  <si>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</si>
  <si>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</si>
  <si>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</si>
  <si>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</si>
  <si>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</si>
  <si>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</si>
  <si>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</si>
  <si>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</si>
  <si>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</si>
  <si>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</si>
  <si>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</si>
  <si>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</si>
  <si>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</si>
  <si>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</si>
  <si>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</si>
  <si>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</si>
  <si>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</si>
  <si>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</si>
  <si>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</si>
  <si>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</si>
  <si>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</si>
  <si>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</si>
  <si>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</si>
  <si>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</si>
  <si>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</si>
  <si>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</si>
  <si>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</si>
  <si>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</si>
  <si>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</si>
  <si>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</si>
  <si>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</si>
  <si>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</si>
  <si>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</si>
  <si>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</si>
  <si>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</si>
  <si>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</si>
  <si>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</si>
  <si>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</si>
  <si>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</si>
  <si>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</si>
  <si>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</si>
  <si>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</si>
  <si>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</si>
  <si>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</si>
  <si>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</si>
  <si>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</si>
  <si>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</si>
  <si>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</si>
  <si>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</si>
  <si>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</si>
  <si>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</si>
  <si>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</si>
  <si>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</si>
  <si>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</si>
  <si>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</si>
  <si>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</si>
  <si>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</si>
  <si>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</si>
  <si>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</si>
  <si>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</si>
  <si>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</si>
  <si>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</si>
  <si>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</si>
  <si>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</si>
  <si>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</si>
  <si>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</si>
  <si>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</si>
  <si>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</si>
  <si>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</si>
  <si>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</si>
  <si>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</si>
  <si>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</si>
  <si>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</si>
  <si>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</si>
  <si>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</si>
  <si>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</si>
  <si>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</si>
  <si>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</si>
  <si>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</si>
  <si>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</si>
  <si>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</si>
  <si>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</si>
  <si>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</si>
  <si>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</si>
  <si>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</si>
  <si>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</si>
  <si>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</si>
  <si>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</si>
  <si>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</si>
  <si>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</si>
  <si>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</si>
  <si>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</si>
  <si>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</si>
  <si>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</si>
  <si>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</si>
  <si>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</si>
  <si>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</si>
  <si>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</si>
  <si>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</si>
  <si>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</si>
  <si>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</si>
  <si>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</si>
  <si>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</si>
  <si>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</si>
  <si>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</si>
  <si>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</si>
  <si>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</si>
  <si>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</si>
  <si>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</si>
  <si>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</si>
  <si>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</si>
  <si>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</si>
  <si>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</si>
  <si>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</si>
  <si>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</si>
  <si>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</si>
  <si>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</si>
  <si>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</si>
  <si>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</si>
  <si>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</si>
  <si>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</si>
  <si>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</si>
  <si>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</si>
  <si>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</si>
  <si>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</si>
  <si>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</si>
  <si>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</si>
  <si>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</si>
  <si>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</si>
  <si>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</si>
  <si>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</si>
  <si>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</si>
  <si>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</si>
  <si>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</si>
  <si>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</si>
  <si>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</si>
  <si>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</si>
  <si>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</si>
  <si>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</si>
  <si>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</si>
  <si>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</si>
  <si>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</si>
  <si>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</si>
  <si>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</si>
  <si>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</si>
  <si>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</si>
  <si>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</si>
  <si>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</si>
  <si>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</si>
  <si>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</si>
  <si>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</si>
  <si>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</si>
  <si>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</si>
  <si>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</si>
  <si>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</si>
  <si>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</si>
  <si>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</si>
  <si>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</si>
  <si>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</si>
  <si>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</si>
  <si>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</si>
  <si>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</si>
  <si>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</si>
  <si>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</si>
  <si>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</si>
  <si>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</si>
  <si>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</si>
  <si>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</si>
  <si>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</si>
  <si>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</si>
  <si>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</si>
  <si>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</si>
  <si>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</si>
  <si>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</si>
  <si>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</si>
  <si>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</si>
  <si>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</si>
  <si>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</si>
  <si>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</si>
  <si>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</si>
  <si>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</si>
  <si>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</si>
  <si>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</si>
  <si>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</si>
  <si>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</si>
  <si>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</si>
  <si>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</si>
  <si>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</si>
  <si>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</si>
  <si>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</si>
  <si>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</si>
  <si>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</si>
  <si>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</si>
  <si>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</si>
  <si>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</si>
  <si>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</si>
  <si>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</si>
  <si>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</si>
  <si>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</si>
  <si>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</si>
  <si>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</si>
  <si>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</si>
  <si>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</si>
  <si>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</si>
  <si>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</si>
  <si>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</si>
  <si>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</si>
  <si>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</si>
  <si>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</si>
  <si>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</si>
  <si>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</si>
  <si>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</si>
  <si>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</si>
  <si>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</si>
  <si>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</si>
  <si>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</si>
  <si>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</si>
  <si>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</si>
  <si>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</si>
  <si>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</si>
  <si>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</si>
  <si>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</si>
  <si>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</si>
  <si>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</si>
  <si>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</si>
  <si>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</si>
  <si>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</si>
  <si>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</si>
  <si>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</si>
  <si>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</si>
  <si>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</si>
  <si>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</si>
  <si>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</si>
  <si>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</si>
  <si>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</si>
  <si>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</si>
  <si>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</si>
  <si>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</si>
  <si>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</si>
  <si>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</si>
  <si>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</si>
  <si>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</si>
  <si>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</si>
  <si>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</si>
  <si>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</si>
  <si>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</si>
  <si>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</si>
  <si>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</si>
  <si>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</si>
  <si>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</si>
  <si>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</si>
  <si>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</si>
  <si>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</si>
  <si>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</si>
  <si>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</si>
  <si>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</si>
  <si>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</si>
  <si>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</si>
  <si>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</si>
  <si>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</si>
  <si>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</si>
  <si>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</si>
  <si>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</si>
  <si>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</si>
  <si>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</si>
  <si>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</si>
  <si>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</si>
  <si>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</si>
  <si>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</si>
  <si>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</si>
  <si>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</si>
  <si>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</si>
  <si>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</si>
  <si>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</si>
  <si>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</si>
  <si>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</si>
  <si>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</si>
  <si>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</si>
  <si>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</si>
  <si>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</si>
  <si>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</si>
  <si>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</si>
  <si>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</si>
  <si>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</si>
  <si>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</si>
  <si>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</si>
  <si>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</si>
  <si>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</si>
  <si>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</si>
  <si>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</si>
  <si>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</si>
  <si>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</si>
  <si>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</si>
  <si>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</si>
  <si>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</si>
  <si>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</si>
  <si>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</si>
  <si>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</si>
  <si>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</si>
  <si>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</si>
  <si>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</si>
  <si>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</si>
  <si>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</si>
  <si>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</si>
  <si>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</si>
  <si>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</si>
  <si>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</si>
  <si>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</si>
  <si>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</si>
  <si>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</si>
  <si>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</si>
  <si>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</si>
  <si>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</si>
  <si>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</si>
  <si>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</si>
  <si>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</si>
  <si>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</si>
  <si>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</si>
  <si>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</si>
  <si>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</si>
  <si>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</si>
  <si>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</si>
  <si>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</si>
  <si>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</si>
  <si>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</si>
  <si>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</si>
  <si>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</si>
  <si>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</si>
  <si>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</si>
  <si>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</si>
  <si>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</si>
  <si>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</si>
  <si>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</si>
  <si>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</si>
  <si>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</si>
  <si>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</si>
  <si>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</si>
  <si>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</si>
  <si>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</si>
  <si>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</si>
  <si>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</si>
  <si>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</si>
  <si>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</si>
  <si>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</si>
  <si>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</si>
  <si>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</si>
  <si>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</si>
  <si>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</si>
  <si>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</si>
  <si>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</si>
  <si>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</si>
  <si>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</si>
  <si>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</si>
  <si>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</si>
  <si>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</si>
  <si>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</si>
  <si>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</si>
  <si>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</si>
  <si>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</si>
  <si>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</si>
  <si>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</si>
  <si>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</si>
  <si>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</si>
  <si>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</si>
  <si>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</si>
  <si>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</si>
  <si>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</si>
  <si>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</si>
  <si>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</si>
  <si>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</si>
  <si>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</si>
  <si>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</si>
  <si>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</si>
  <si>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</si>
  <si>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</si>
  <si>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</si>
  <si>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</si>
  <si>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</si>
  <si>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</si>
  <si>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</si>
  <si>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</si>
  <si>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</si>
  <si>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</si>
  <si>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</si>
  <si>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</si>
  <si>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</si>
  <si>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</si>
  <si>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</si>
  <si>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</si>
  <si>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</si>
  <si>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</si>
  <si>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</si>
  <si>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</si>
  <si>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</si>
  <si>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</si>
  <si>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</si>
  <si>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</si>
  <si>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</si>
  <si>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</si>
  <si>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</si>
  <si>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</si>
  <si>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</si>
  <si>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</si>
  <si>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</si>
  <si>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</si>
  <si>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</si>
  <si>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</si>
  <si>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</si>
  <si>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</si>
  <si>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</si>
  <si>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</si>
  <si>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</si>
  <si>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</si>
  <si>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</si>
  <si>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</si>
  <si>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</si>
  <si>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</si>
  <si>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</si>
  <si>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</si>
  <si>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</si>
  <si>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</si>
  <si>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</si>
  <si>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</si>
  <si>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</si>
  <si>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</si>
  <si>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</si>
  <si>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</si>
  <si>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</si>
  <si>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</si>
  <si>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</si>
  <si>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</si>
  <si>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</si>
  <si>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</si>
  <si>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</si>
  <si>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</si>
  <si>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</si>
  <si>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</si>
  <si>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</si>
  <si>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</si>
  <si>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</si>
  <si>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</si>
  <si>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</si>
  <si>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</si>
  <si>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</si>
  <si>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</si>
  <si>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</si>
  <si>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</si>
  <si>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</si>
  <si>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</si>
  <si>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</si>
  <si>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</si>
  <si>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</si>
  <si>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</si>
  <si>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</si>
  <si>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</si>
  <si>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</si>
  <si>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</si>
  <si>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</si>
  <si>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</si>
  <si>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</si>
  <si>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</si>
  <si>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</si>
  <si>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</si>
  <si>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</si>
  <si>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</si>
  <si>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</si>
  <si>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</si>
  <si>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</si>
  <si>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</si>
  <si>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</si>
  <si>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</si>
  <si>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</si>
  <si>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</si>
  <si>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</si>
  <si>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</si>
  <si>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</si>
  <si>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</si>
  <si>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</si>
  <si>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</si>
  <si>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</si>
  <si>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</si>
  <si>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</si>
  <si>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</si>
  <si>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</si>
  <si>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</si>
  <si>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</si>
  <si>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</si>
  <si>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</si>
  <si>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</si>
  <si>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</si>
  <si>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</si>
  <si>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</si>
  <si>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</si>
  <si>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</si>
  <si>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</si>
  <si>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</si>
  <si>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</si>
  <si>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</si>
  <si>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</si>
  <si>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</si>
  <si>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</si>
  <si>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</si>
  <si>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</si>
  <si>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</si>
  <si>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</si>
  <si>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</si>
  <si>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</si>
  <si>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</si>
  <si>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</si>
  <si>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</si>
  <si>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</si>
  <si>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</si>
  <si>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</si>
  <si>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</si>
  <si>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</si>
  <si>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</si>
  <si>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</si>
  <si>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</si>
  <si>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</si>
  <si>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</si>
  <si>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</si>
  <si>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</si>
  <si>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</si>
  <si>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</si>
  <si>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</si>
  <si>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</si>
  <si>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</si>
  <si>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</si>
  <si>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</si>
  <si>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</si>
  <si>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</si>
  <si>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</si>
  <si>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</si>
  <si>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</si>
  <si>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</si>
  <si>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</si>
  <si>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</si>
  <si>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</si>
  <si>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</si>
  <si>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</si>
  <si>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</si>
  <si>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</si>
  <si>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</si>
  <si>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</si>
  <si>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</si>
  <si>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</si>
  <si>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</si>
  <si>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</si>
  <si>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</si>
  <si>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</si>
  <si>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</si>
  <si>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</si>
  <si>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</si>
  <si>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</si>
  <si>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</si>
  <si>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</si>
  <si>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</si>
  <si>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</si>
  <si>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</si>
  <si>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</si>
  <si>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</si>
  <si>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</si>
  <si>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</si>
  <si>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</si>
  <si>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</si>
  <si>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</si>
  <si>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</si>
  <si>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</si>
  <si>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</si>
  <si>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</si>
  <si>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</si>
  <si>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</si>
  <si>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</si>
  <si>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</si>
  <si>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</si>
  <si>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</si>
  <si>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</si>
  <si>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</si>
  <si>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</si>
  <si>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</si>
  <si>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</si>
  <si>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</si>
  <si>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</si>
  <si>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</si>
  <si>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</si>
  <si>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</si>
  <si>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</si>
  <si>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</si>
  <si>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</si>
  <si>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</si>
  <si>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</si>
  <si>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</si>
  <si>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</si>
  <si>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</si>
  <si>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</si>
  <si>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</si>
  <si>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</si>
  <si>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</si>
  <si>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</si>
  <si>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</si>
  <si>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</si>
  <si>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</si>
  <si>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</si>
  <si>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</si>
  <si>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</si>
  <si>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</si>
  <si>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</si>
  <si>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</si>
  <si>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</si>
  <si>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</si>
  <si>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</si>
  <si>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</si>
  <si>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</si>
  <si>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</si>
  <si>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</si>
  <si>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</si>
  <si>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</si>
  <si>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</si>
  <si>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</si>
  <si>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</si>
  <si>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</si>
  <si>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</si>
  <si>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</si>
  <si>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</si>
  <si>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</si>
  <si>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</si>
  <si>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</si>
  <si>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</si>
  <si>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</si>
  <si>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</si>
  <si>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</si>
  <si>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</si>
  <si>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</si>
  <si>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</si>
  <si>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</si>
  <si>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</si>
  <si>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</si>
  <si>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</si>
  <si>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</si>
  <si>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</si>
  <si>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</si>
  <si>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</si>
  <si>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</si>
  <si>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</si>
  <si>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</si>
  <si>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</si>
  <si>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</si>
  <si>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</si>
  <si>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</si>
  <si>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</si>
  <si>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</si>
  <si>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</si>
  <si>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</si>
  <si>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</si>
  <si>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</si>
  <si>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</si>
  <si>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</si>
  <si>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</si>
  <si>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</si>
  <si>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</si>
  <si>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</si>
  <si>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</si>
  <si>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</si>
  <si>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</si>
  <si>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</si>
  <si>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</si>
  <si>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</si>
  <si>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</si>
  <si>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</si>
  <si>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</si>
  <si>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</si>
  <si>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</si>
  <si>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</si>
  <si>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</si>
  <si>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</si>
  <si>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</si>
  <si>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</si>
  <si>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</si>
  <si>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</si>
  <si>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</si>
  <si>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</si>
  <si>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</si>
  <si>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</si>
  <si>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</si>
  <si>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</si>
  <si>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</si>
  <si>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</si>
  <si>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</si>
  <si>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</si>
  <si>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</si>
  <si>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</si>
  <si>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</si>
  <si>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</si>
  <si>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</si>
  <si>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</si>
  <si>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</si>
  <si>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</si>
  <si>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</si>
  <si>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</si>
  <si>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</si>
  <si>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</si>
  <si>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</si>
  <si>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</si>
  <si>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</si>
  <si>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</si>
  <si>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</si>
  <si>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</si>
  <si>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</si>
  <si>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</si>
  <si>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</si>
  <si>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</si>
  <si>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</si>
  <si>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</si>
  <si>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</si>
  <si>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</si>
  <si>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</si>
  <si>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</si>
  <si>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</si>
  <si>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</si>
  <si>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</si>
  <si>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</si>
  <si>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</si>
  <si>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</si>
  <si>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</si>
  <si>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</si>
  <si>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</si>
  <si>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</si>
  <si>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</si>
  <si>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</si>
  <si>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</si>
  <si>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</si>
  <si>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</si>
  <si>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</si>
  <si>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</si>
  <si>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</si>
  <si>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</si>
  <si>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</si>
  <si>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</si>
  <si>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</si>
  <si>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</si>
  <si>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</si>
  <si>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</si>
  <si>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</si>
  <si>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</si>
  <si>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</si>
  <si>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</si>
  <si>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</si>
  <si>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</si>
  <si>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</si>
  <si>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</si>
  <si>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</si>
  <si>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</si>
  <si>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</si>
  <si>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</si>
  <si>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</si>
  <si>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</si>
  <si>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</si>
  <si>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</si>
  <si>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</si>
  <si>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</si>
  <si>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</si>
  <si>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</si>
  <si>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</si>
  <si>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</si>
  <si>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</si>
  <si>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</si>
  <si>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</si>
  <si>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</si>
  <si>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</si>
  <si>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</si>
  <si>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</si>
  <si>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</si>
  <si>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</si>
  <si>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</si>
  <si>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</si>
  <si>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</si>
  <si>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</si>
  <si>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</si>
  <si>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</si>
  <si>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</si>
  <si>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</si>
  <si>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</si>
  <si>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</si>
  <si>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</si>
  <si>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</si>
  <si>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</si>
  <si>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</si>
  <si>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</si>
  <si>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</si>
  <si>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</si>
  <si>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</si>
  <si>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</si>
  <si>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</si>
  <si>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</si>
  <si>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</si>
  <si>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</si>
  <si>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</si>
  <si>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</si>
  <si>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</si>
  <si>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</si>
  <si>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</si>
  <si>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</si>
  <si>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</si>
  <si>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</si>
  <si>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</si>
  <si>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</si>
  <si>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</si>
  <si>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</si>
  <si>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</si>
  <si>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</si>
  <si>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</si>
  <si>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</si>
  <si>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</si>
  <si>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</si>
  <si>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</si>
  <si>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</si>
  <si>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</si>
  <si>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</si>
  <si>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</si>
  <si>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</si>
  <si>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</si>
  <si>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</si>
  <si>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</si>
  <si>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</si>
  <si>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</si>
  <si>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</si>
  <si>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</si>
  <si>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</si>
  <si>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</si>
  <si>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</si>
  <si>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</si>
  <si>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</si>
  <si>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</si>
  <si>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</si>
  <si>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</si>
  <si>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</si>
  <si>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</si>
  <si>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</si>
  <si>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</si>
  <si>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</si>
  <si>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</si>
  <si>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</si>
  <si>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</si>
  <si>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</si>
  <si>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</si>
  <si>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</si>
  <si>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</si>
  <si>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</si>
  <si>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</si>
  <si>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</si>
  <si>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</si>
  <si>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</si>
  <si>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</si>
  <si>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</si>
  <si>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</si>
  <si>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</si>
  <si>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</si>
  <si>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</si>
  <si>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</si>
  <si>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</si>
  <si>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</si>
  <si>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</si>
  <si>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</si>
  <si>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</si>
  <si>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</si>
  <si>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</si>
  <si>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</si>
  <si>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</si>
  <si>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</si>
  <si>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</si>
  <si>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</si>
  <si>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</si>
  <si>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</si>
  <si>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</si>
  <si>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</si>
  <si>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</si>
  <si>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</si>
  <si>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</si>
  <si>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</si>
  <si>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</si>
  <si>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</si>
  <si>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</si>
  <si>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</si>
  <si>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</si>
  <si>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</si>
  <si>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</si>
  <si>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</si>
  <si>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</si>
  <si>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</si>
  <si>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</si>
  <si>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</si>
  <si>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</si>
  <si>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</si>
  <si>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</si>
  <si>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</si>
  <si>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</si>
  <si>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</si>
  <si>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</si>
  <si>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</si>
  <si>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</si>
  <si>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</si>
  <si>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</si>
  <si>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</si>
  <si>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</si>
  <si>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</si>
  <si>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</si>
  <si>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</si>
  <si>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</si>
  <si>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</si>
  <si>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</si>
  <si>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</si>
  <si>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</si>
  <si>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</si>
  <si>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</si>
  <si>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</si>
  <si>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</si>
  <si>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</si>
  <si>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</si>
  <si>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</si>
  <si>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</si>
  <si>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</si>
  <si>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</si>
  <si>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</si>
  <si>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</si>
  <si>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</si>
  <si>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</si>
  <si>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</si>
  <si>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</si>
  <si>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</si>
  <si>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</si>
  <si>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</si>
  <si>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</si>
  <si>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</si>
  <si>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</si>
  <si>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</si>
  <si>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</si>
  <si>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</si>
  <si>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</si>
  <si>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</si>
  <si>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</si>
  <si>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</si>
  <si>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</si>
  <si>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</si>
  <si>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</si>
  <si>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</si>
  <si>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</si>
  <si>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</si>
  <si>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</si>
  <si>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</si>
  <si>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</si>
  <si>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</si>
  <si>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</si>
  <si>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</si>
  <si>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</si>
  <si>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</si>
  <si>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</si>
  <si>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</si>
  <si>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</si>
  <si>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</si>
  <si>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</si>
  <si>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</si>
  <si>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</si>
  <si>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</si>
  <si>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</si>
  <si>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</si>
  <si>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</si>
  <si>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</si>
  <si>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</si>
  <si>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</si>
  <si>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</si>
  <si>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</si>
  <si>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</si>
  <si>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</si>
  <si>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</si>
  <si>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</si>
  <si>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</si>
  <si>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</si>
  <si>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</si>
  <si>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</si>
  <si>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</si>
  <si>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</si>
  <si>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</si>
  <si>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</si>
  <si>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</si>
  <si>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</si>
  <si>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</si>
  <si>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</si>
  <si>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</si>
  <si>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</si>
  <si>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</si>
  <si>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</si>
  <si>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</si>
  <si>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</si>
  <si>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</si>
  <si>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</si>
  <si>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</si>
  <si>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</si>
  <si>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</si>
  <si>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</si>
  <si>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</si>
  <si>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</si>
  <si>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</si>
  <si>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</si>
  <si>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</si>
  <si>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</si>
  <si>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</si>
  <si>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</si>
  <si>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</si>
  <si>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</si>
  <si>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</si>
  <si>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</si>
  <si>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</si>
  <si>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</si>
  <si>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</si>
  <si>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</si>
  <si>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</si>
  <si>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</si>
  <si>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</si>
  <si>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</si>
  <si>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</si>
  <si>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</si>
  <si>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</si>
  <si>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</si>
  <si>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</si>
  <si>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</si>
  <si>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</si>
  <si>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</si>
  <si>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</si>
  <si>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</si>
  <si>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</si>
  <si>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</si>
  <si>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</si>
  <si>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</si>
  <si>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</si>
  <si>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</si>
  <si>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</si>
  <si>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</si>
  <si>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</si>
  <si>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</si>
  <si>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</si>
  <si>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</si>
  <si>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</si>
  <si>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</si>
  <si>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</si>
  <si>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</si>
  <si>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</si>
  <si>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</si>
  <si>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</si>
  <si>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</si>
  <si>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</si>
  <si>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</si>
  <si>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</si>
  <si>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</si>
  <si>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</si>
  <si>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</si>
  <si>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</si>
  <si>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</si>
  <si>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</si>
  <si>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</si>
  <si>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</si>
  <si>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</si>
  <si>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</si>
  <si>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</si>
  <si>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</si>
  <si>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</si>
  <si>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</si>
  <si>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</si>
  <si>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</si>
  <si>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</si>
  <si>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</si>
  <si>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</si>
  <si>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</si>
  <si>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</si>
  <si>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</si>
  <si>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</si>
  <si>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</si>
  <si>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</si>
  <si>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</si>
  <si>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</si>
  <si>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</si>
  <si>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</si>
  <si>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</si>
  <si>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</si>
  <si>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</si>
  <si>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</si>
  <si>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</si>
  <si>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</si>
  <si>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</si>
  <si>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</si>
  <si>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</si>
  <si>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</si>
  <si>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</si>
  <si>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</si>
  <si>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</si>
  <si>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</si>
  <si>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</si>
  <si>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</si>
  <si>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</si>
  <si>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</si>
  <si>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</si>
  <si>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</si>
  <si>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</si>
  <si>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</si>
  <si>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</si>
  <si>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</si>
  <si>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</si>
  <si>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</si>
  <si>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</si>
  <si>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</si>
  <si>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</si>
  <si>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</si>
  <si>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</si>
  <si>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</si>
  <si>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</si>
  <si>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</si>
  <si>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</si>
  <si>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</si>
  <si>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</si>
  <si>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</si>
  <si>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</si>
  <si>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</si>
  <si>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</si>
  <si>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</si>
  <si>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</si>
  <si>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</si>
  <si>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</si>
  <si>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</si>
  <si>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</si>
  <si>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</si>
  <si>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</si>
  <si>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</si>
  <si>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</si>
  <si>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</si>
  <si>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</si>
  <si>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</si>
  <si>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</si>
  <si>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</si>
  <si>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</si>
  <si>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</si>
  <si>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</si>
  <si>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</si>
  <si>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</si>
  <si>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</si>
  <si>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</si>
  <si>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</si>
  <si>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</si>
  <si>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</si>
  <si>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</si>
  <si>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</si>
  <si>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</si>
  <si>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</si>
  <si>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</si>
  <si>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</si>
  <si>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</si>
  <si>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</si>
  <si>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</si>
  <si>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</si>
  <si>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</si>
  <si>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</si>
  <si>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</si>
  <si>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</si>
  <si>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</si>
  <si>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</si>
  <si>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</si>
  <si>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</si>
  <si>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</si>
  <si>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</si>
  <si>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</si>
  <si>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</si>
  <si>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</si>
  <si>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</si>
  <si>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</si>
  <si>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</si>
  <si>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</si>
  <si>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</si>
  <si>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</si>
  <si>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</si>
  <si>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</si>
  <si>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</si>
  <si>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</si>
  <si>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</si>
  <si>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</si>
  <si>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</si>
  <si>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</si>
  <si>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</si>
  <si>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</si>
  <si>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</si>
  <si>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</si>
  <si>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</si>
  <si>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</si>
  <si>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</si>
  <si>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</si>
  <si>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</si>
  <si>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</si>
  <si>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</si>
  <si>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</si>
  <si>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</si>
  <si>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</si>
  <si>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</si>
  <si>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</si>
  <si>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</si>
  <si>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</si>
  <si>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</si>
  <si>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</si>
  <si>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</si>
  <si>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</si>
  <si>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</si>
  <si>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</si>
  <si>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</si>
  <si>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</si>
  <si>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</si>
  <si>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</si>
  <si>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</si>
  <si>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</si>
  <si>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</si>
  <si>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</si>
  <si>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</si>
  <si>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</si>
  <si>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</si>
  <si>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</si>
  <si>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</si>
  <si>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</si>
  <si>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</si>
  <si>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</si>
  <si>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</si>
  <si>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</si>
  <si>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</si>
  <si>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</si>
  <si>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</si>
  <si>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</si>
  <si>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</si>
  <si>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</si>
  <si>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</si>
  <si>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</si>
  <si>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</si>
  <si>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</si>
  <si>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</si>
  <si>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</si>
  <si>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</si>
  <si>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</si>
  <si>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</si>
  <si>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</si>
  <si>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</si>
  <si>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</si>
  <si>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</si>
  <si>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</si>
  <si>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</si>
  <si>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</si>
  <si>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</si>
  <si>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</si>
  <si>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</si>
  <si>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</si>
  <si>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</si>
  <si>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</si>
  <si>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</si>
  <si>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</si>
  <si>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</si>
  <si>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</si>
  <si>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</si>
  <si>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</si>
  <si>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</si>
  <si>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</si>
  <si>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</si>
  <si>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</si>
  <si>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</si>
  <si>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</si>
  <si>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</si>
  <si>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</si>
  <si>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</si>
  <si>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</si>
  <si>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</si>
  <si>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</si>
  <si>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</si>
  <si>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</si>
  <si>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</si>
  <si>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</si>
  <si>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</si>
  <si>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</si>
  <si>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</si>
  <si>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</si>
  <si>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</si>
  <si>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</si>
  <si>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</si>
  <si>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</si>
  <si>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</si>
  <si>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</si>
  <si>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</si>
  <si>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</si>
  <si>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</si>
  <si>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</si>
  <si>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</si>
  <si>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</si>
  <si>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</si>
  <si>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</si>
  <si>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</si>
  <si>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</si>
  <si>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</si>
  <si>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</si>
  <si>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</si>
  <si>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</si>
  <si>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</si>
  <si>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</si>
  <si>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</si>
  <si>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</si>
  <si>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</si>
  <si>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</si>
  <si>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</si>
  <si>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</si>
  <si>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</si>
  <si>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</si>
  <si>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</si>
  <si>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</si>
  <si>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</si>
  <si>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</si>
  <si>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</si>
  <si>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</si>
  <si>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</si>
  <si>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</si>
  <si>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</si>
  <si>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</si>
  <si>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</si>
  <si>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</si>
  <si>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</si>
  <si>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</si>
  <si>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</si>
  <si>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</si>
  <si>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</si>
  <si>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</si>
  <si>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</si>
  <si>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</si>
  <si>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</si>
  <si>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</si>
  <si>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</si>
  <si>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</si>
  <si>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</si>
  <si>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</si>
  <si>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</si>
  <si>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</si>
  <si>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</si>
  <si>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</si>
  <si>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</si>
  <si>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</si>
  <si>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</si>
  <si>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</si>
  <si>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</si>
  <si>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</si>
  <si>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</si>
  <si>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</si>
  <si>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</si>
  <si>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</si>
  <si>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</si>
  <si>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</si>
  <si>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</si>
  <si>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</si>
  <si>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</si>
  <si>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</si>
  <si>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</si>
  <si>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</si>
  <si>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</si>
  <si>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</si>
  <si>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</si>
  <si>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</si>
  <si>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</si>
  <si>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</si>
  <si>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</si>
  <si>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</si>
  <si>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</si>
  <si>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</si>
  <si>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</si>
  <si>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</si>
  <si>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</si>
  <si>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</si>
  <si>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</si>
  <si>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</si>
  <si>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</si>
  <si>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</si>
  <si>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</si>
  <si>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</si>
  <si>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</si>
  <si>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</si>
  <si>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</si>
  <si>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</si>
  <si>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</si>
  <si>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</si>
  <si>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</si>
  <si>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</si>
  <si>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</si>
  <si>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</si>
  <si>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</si>
  <si>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</si>
  <si>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</si>
  <si>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</si>
  <si>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</si>
  <si>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</si>
  <si>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</si>
  <si>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</si>
  <si>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</si>
  <si>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</si>
  <si>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</si>
  <si>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</si>
  <si>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</si>
  <si>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</si>
  <si>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</si>
  <si>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</si>
  <si>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</si>
  <si>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</si>
  <si>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</si>
  <si>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</si>
  <si>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</si>
  <si>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</si>
  <si>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</si>
  <si>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</si>
  <si>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</si>
  <si>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</si>
  <si>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</si>
  <si>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</si>
  <si>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</si>
  <si>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</si>
  <si>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</si>
  <si>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</si>
  <si>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</si>
  <si>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</si>
  <si>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</si>
  <si>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</si>
  <si>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</si>
  <si>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</si>
  <si>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</si>
  <si>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</si>
  <si>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</si>
  <si>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</si>
  <si>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</si>
  <si>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</si>
  <si>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</si>
  <si>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</si>
  <si>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</si>
  <si>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</si>
  <si>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</si>
  <si>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</si>
  <si>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</si>
  <si>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</si>
  <si>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</si>
  <si>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</si>
  <si>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</si>
  <si>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</si>
  <si>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</si>
  <si>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</si>
  <si>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</si>
  <si>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</si>
  <si>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</si>
  <si>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</si>
  <si>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</si>
  <si>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</si>
  <si>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</si>
  <si>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</si>
  <si>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</si>
  <si>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</si>
  <si>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</si>
  <si>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</si>
  <si>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</si>
  <si>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</si>
  <si>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</si>
  <si>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</si>
  <si>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</si>
  <si>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</si>
  <si>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</si>
  <si>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</si>
  <si>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</si>
  <si>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</si>
  <si>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</si>
  <si>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</si>
  <si>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</si>
  <si>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</si>
  <si>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</si>
  <si>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</si>
  <si>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</si>
  <si>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</si>
  <si>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</si>
  <si>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</si>
  <si>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</si>
  <si>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</si>
  <si>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</si>
  <si>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</si>
  <si>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</si>
  <si>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</si>
  <si>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</si>
  <si>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</si>
  <si>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</si>
  <si>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</si>
  <si>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</si>
  <si>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</si>
  <si>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</si>
  <si>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</si>
  <si>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</si>
  <si>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</si>
  <si>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</si>
  <si>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</si>
  <si>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</si>
  <si>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</si>
  <si>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</si>
  <si>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</si>
  <si>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</si>
  <si>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</si>
  <si>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</si>
  <si>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</si>
  <si>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</si>
  <si>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</si>
  <si>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</si>
  <si>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</si>
  <si>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</si>
  <si>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</si>
  <si>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</si>
  <si>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</si>
  <si>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</si>
  <si>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</si>
  <si>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</si>
  <si>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</si>
  <si>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</si>
  <si>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</si>
  <si>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</si>
  <si>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</si>
  <si>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</si>
  <si>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</si>
  <si>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</si>
  <si>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</si>
  <si>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</si>
  <si>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</si>
  <si>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</si>
  <si>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</si>
  <si>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</si>
  <si>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</si>
  <si>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</si>
  <si>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</si>
  <si>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</si>
  <si>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</si>
  <si>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</si>
  <si>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</si>
  <si>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</si>
  <si>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</si>
  <si>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</si>
  <si>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</si>
  <si>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</si>
  <si>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</si>
  <si>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</si>
  <si>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</si>
  <si>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</si>
  <si>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</si>
  <si>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</si>
  <si>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</si>
  <si>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</si>
  <si>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</si>
  <si>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</si>
  <si>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</si>
  <si>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</si>
  <si>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</si>
  <si>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</si>
  <si>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</si>
  <si>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</si>
  <si>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</si>
  <si>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</si>
  <si>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</si>
  <si>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</si>
  <si>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</si>
  <si>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</si>
  <si>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</si>
  <si>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</si>
  <si>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</si>
  <si>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</si>
  <si>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</si>
  <si>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</si>
  <si>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</si>
  <si>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</si>
  <si>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</si>
  <si>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</si>
  <si>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</si>
  <si>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</si>
  <si>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</si>
  <si>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</si>
  <si>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</si>
  <si>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</si>
  <si>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</si>
  <si>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</si>
  <si>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</si>
  <si>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</si>
  <si>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</si>
  <si>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</si>
  <si>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</si>
  <si>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</si>
  <si>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</si>
  <si>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</si>
  <si>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</si>
  <si>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</si>
  <si>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</si>
  <si>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</si>
  <si>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</si>
  <si>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</si>
  <si>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</si>
  <si>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</si>
  <si>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</si>
  <si>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</si>
  <si>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</si>
  <si>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</si>
  <si>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</si>
  <si>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</si>
  <si>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</si>
  <si>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</si>
  <si>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</si>
  <si>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</si>
  <si>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</si>
  <si>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</si>
  <si>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</si>
  <si>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</si>
  <si>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</si>
  <si>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</si>
  <si>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</si>
  <si>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</si>
  <si>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</si>
  <si>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</si>
  <si>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</si>
  <si>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</si>
  <si>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</si>
  <si>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</si>
  <si>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</si>
  <si>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</si>
  <si>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</si>
  <si>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</si>
  <si>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</si>
  <si>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</si>
  <si>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</si>
  <si>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</si>
  <si>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</si>
  <si>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</si>
  <si>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</si>
  <si>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</si>
  <si>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</si>
  <si>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</si>
  <si>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</si>
  <si>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</si>
  <si>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</si>
  <si>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</si>
  <si>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</si>
  <si>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</si>
  <si>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</si>
  <si>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</si>
  <si>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</si>
  <si>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</si>
  <si>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</si>
  <si>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</si>
  <si>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</si>
  <si>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</si>
  <si>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</si>
  <si>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</si>
  <si>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</si>
  <si>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</si>
  <si>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</si>
  <si>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</si>
  <si>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</si>
  <si>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</si>
  <si>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</si>
  <si>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</si>
  <si>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</si>
  <si>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</si>
  <si>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</si>
  <si>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</si>
  <si>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</si>
  <si>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</si>
  <si>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</si>
  <si>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</si>
  <si>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</si>
  <si>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</si>
  <si>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</si>
  <si>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</si>
  <si>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</si>
  <si>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</si>
  <si>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</si>
  <si>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</si>
  <si>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</si>
  <si>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</si>
  <si>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</si>
  <si>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</si>
  <si>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</si>
  <si>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</si>
  <si>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</si>
  <si>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</si>
  <si>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</si>
  <si>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</si>
  <si>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</si>
  <si>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</si>
  <si>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</si>
  <si>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</si>
  <si>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</si>
  <si>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</si>
  <si>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</si>
  <si>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</si>
  <si>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</si>
  <si>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</si>
  <si>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</si>
  <si>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</si>
  <si>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</si>
  <si>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</si>
  <si>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</si>
  <si>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</si>
  <si>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</si>
  <si>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</si>
  <si>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</si>
  <si>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</si>
  <si>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</si>
  <si>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</si>
  <si>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</si>
  <si>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</si>
  <si>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</si>
  <si>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</si>
  <si>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</si>
  <si>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</si>
  <si>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</si>
  <si>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</si>
  <si>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</si>
  <si>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</si>
  <si>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</si>
  <si>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</si>
  <si>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</si>
  <si>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</si>
  <si>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</si>
  <si>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</si>
  <si>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</si>
  <si>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</si>
  <si>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</si>
  <si>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</si>
  <si>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</si>
  <si>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</si>
  <si>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</si>
  <si>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</si>
  <si>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</si>
  <si>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</si>
  <si>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</si>
  <si>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</si>
  <si>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</si>
  <si>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</si>
  <si>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</si>
  <si>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</si>
  <si>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</si>
  <si>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</si>
  <si>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</si>
  <si>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</si>
  <si>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</si>
  <si>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</si>
  <si>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</si>
  <si>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</si>
  <si>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</si>
  <si>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</si>
  <si>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</si>
  <si>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</si>
  <si>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</si>
  <si>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</si>
  <si>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</si>
  <si>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</si>
  <si>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</si>
  <si>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</si>
  <si>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</si>
  <si>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</si>
  <si>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</si>
  <si>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</si>
  <si>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</si>
  <si>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</si>
  <si>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</si>
  <si>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</si>
  <si>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</si>
  <si>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</si>
  <si>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</si>
  <si>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</si>
  <si>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</si>
  <si>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</si>
  <si>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</si>
  <si>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</si>
  <si>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</si>
  <si>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</si>
  <si>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</si>
  <si>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</si>
  <si>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</si>
  <si>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</si>
  <si>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</si>
  <si>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</si>
  <si>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</si>
  <si>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</si>
  <si>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</si>
  <si>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</si>
  <si>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</si>
  <si>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</si>
  <si>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</si>
  <si>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</si>
  <si>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</si>
  <si>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</si>
  <si>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</si>
  <si>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</si>
  <si>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</si>
  <si>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</si>
  <si>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</si>
  <si>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</si>
  <si>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</si>
  <si>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</si>
  <si>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</si>
  <si>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</si>
  <si>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</si>
  <si>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</si>
  <si>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</si>
  <si>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</si>
  <si>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</si>
  <si>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</si>
  <si>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</si>
  <si>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</si>
  <si>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</si>
  <si>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</si>
  <si>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</si>
  <si>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</si>
  <si>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</si>
  <si>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</si>
  <si>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</si>
  <si>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</si>
  <si>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</si>
  <si>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</si>
  <si>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</si>
  <si>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</si>
  <si>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</si>
  <si>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</si>
  <si>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</si>
  <si>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</si>
  <si>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</si>
  <si>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</si>
  <si>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</si>
  <si>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</si>
  <si>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</si>
  <si>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</si>
  <si>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</si>
  <si>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</si>
  <si>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</si>
  <si>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</si>
  <si>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</si>
  <si>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</si>
  <si>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</si>
  <si>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</si>
  <si>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</si>
  <si>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</si>
  <si>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</si>
  <si>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</si>
  <si>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</si>
  <si>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</si>
  <si>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</si>
  <si>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</si>
  <si>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</si>
  <si>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</si>
  <si>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</si>
  <si>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</si>
  <si>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</si>
  <si>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</si>
  <si>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</si>
  <si>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</si>
  <si>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</si>
  <si>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</si>
  <si>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</si>
  <si>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</si>
  <si>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</si>
  <si>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</si>
  <si>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</si>
  <si>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</si>
  <si>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</si>
  <si>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</si>
  <si>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</si>
  <si>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</si>
  <si>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</si>
  <si>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</si>
  <si>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</si>
  <si>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</si>
  <si>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</si>
  <si>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</si>
  <si>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</si>
  <si>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</si>
  <si>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</si>
  <si>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</si>
  <si>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</si>
  <si>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</si>
  <si>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</si>
  <si>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</si>
  <si>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</si>
  <si>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</si>
  <si>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</si>
  <si>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</si>
  <si>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</si>
  <si>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</si>
  <si>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</si>
  <si>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</si>
  <si>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</si>
  <si>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</si>
  <si>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</si>
  <si>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</si>
  <si>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</si>
  <si>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</si>
  <si>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</si>
  <si>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</si>
  <si>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</si>
  <si>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</si>
  <si>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</si>
  <si>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</si>
  <si>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</si>
  <si>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</si>
  <si>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</si>
  <si>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</si>
  <si>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</si>
  <si>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</si>
  <si>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</si>
  <si>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</si>
  <si>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</si>
  <si>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</si>
  <si>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</si>
  <si>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</si>
  <si>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</si>
  <si>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</si>
  <si>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</si>
  <si>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</si>
  <si>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</si>
  <si>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</si>
  <si>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</si>
  <si>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</si>
  <si>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</si>
  <si>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</si>
  <si>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</si>
  <si>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</si>
  <si>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</si>
  <si>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</si>
  <si>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</si>
  <si>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</si>
  <si>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</si>
  <si>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</si>
  <si>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</si>
  <si>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</si>
  <si>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</si>
  <si>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</si>
  <si>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</si>
  <si>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</si>
  <si>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</si>
  <si>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</si>
  <si>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</si>
  <si>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</si>
  <si>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</si>
  <si>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</si>
  <si>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</si>
  <si>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</si>
  <si>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</si>
  <si>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</si>
  <si>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</si>
  <si>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</si>
  <si>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</si>
  <si>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</si>
  <si>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</si>
  <si>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</si>
  <si>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</si>
  <si>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</si>
  <si>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</si>
  <si>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</si>
  <si>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</si>
  <si>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</si>
  <si>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</si>
  <si>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</si>
  <si>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</si>
  <si>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</si>
  <si>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</si>
  <si>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</si>
  <si>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</si>
  <si>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</si>
  <si>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</si>
  <si>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</si>
  <si>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</si>
  <si>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</si>
  <si>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</si>
  <si>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</si>
  <si>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</si>
  <si>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</si>
  <si>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</si>
  <si>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</si>
  <si>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</si>
  <si>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</si>
  <si>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</si>
  <si>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</si>
  <si>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</si>
  <si>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</si>
  <si>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</si>
  <si>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</si>
  <si>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</si>
  <si>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</si>
  <si>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</si>
  <si>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</si>
  <si>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</si>
  <si>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</si>
  <si>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</si>
  <si>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</si>
  <si>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</si>
  <si>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</si>
  <si>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</si>
  <si>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</si>
  <si>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</si>
  <si>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</si>
  <si>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</si>
  <si>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</si>
  <si>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</si>
  <si>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</si>
  <si>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</si>
  <si>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</si>
  <si>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</si>
  <si>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</si>
  <si>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</si>
  <si>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</si>
  <si>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</si>
  <si>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</si>
  <si>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</si>
  <si>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</si>
  <si>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</si>
  <si>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</si>
  <si>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</si>
  <si>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</si>
  <si>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</si>
  <si>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</si>
  <si>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</si>
  <si>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</si>
  <si>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</si>
  <si>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</si>
  <si>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</si>
  <si>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</si>
  <si>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</si>
  <si>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</si>
  <si>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</si>
  <si>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</si>
  <si>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</si>
  <si>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</si>
  <si>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</si>
  <si>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</si>
  <si>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</si>
  <si>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</si>
  <si>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</si>
  <si>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</si>
  <si>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</si>
  <si>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</si>
  <si>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</si>
  <si>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</si>
  <si>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</si>
  <si>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</si>
  <si>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</si>
  <si>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</si>
  <si>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</si>
  <si>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</si>
  <si>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</si>
  <si>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</si>
  <si>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</si>
  <si>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</si>
  <si>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</si>
  <si>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</si>
  <si>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</si>
  <si>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</si>
  <si>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</si>
  <si>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</si>
  <si>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</si>
  <si>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</si>
  <si>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</si>
  <si>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</si>
  <si>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</si>
  <si>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</si>
  <si>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</si>
  <si>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</si>
  <si>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</si>
  <si>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</si>
  <si>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</si>
  <si>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</si>
  <si>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</si>
  <si>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</si>
  <si>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</si>
  <si>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</si>
  <si>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</si>
  <si>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</si>
  <si>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</si>
  <si>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</si>
  <si>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</si>
  <si>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</si>
  <si>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</si>
  <si>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</si>
  <si>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</si>
  <si>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</si>
  <si>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</si>
  <si>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</si>
  <si>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</si>
  <si>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</si>
  <si>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</si>
  <si>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</si>
  <si>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</si>
  <si>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</si>
  <si>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</si>
  <si>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</si>
  <si>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</si>
  <si>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</si>
  <si>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</si>
  <si>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</si>
  <si>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</si>
  <si>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</si>
  <si>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</si>
  <si>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</si>
  <si>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</si>
  <si>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</si>
  <si>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</si>
  <si>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</si>
  <si>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</si>
  <si>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</si>
  <si>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</si>
  <si>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</si>
  <si>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</si>
  <si>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</si>
  <si>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</si>
  <si>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</si>
  <si>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</si>
  <si>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</si>
  <si>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</si>
  <si>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</si>
  <si>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</si>
  <si>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</si>
  <si>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</si>
  <si>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</si>
  <si>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</si>
  <si>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</si>
  <si>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</si>
  <si>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</si>
  <si>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</si>
  <si>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</si>
  <si>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</si>
  <si>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</si>
  <si>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</si>
  <si>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</si>
  <si>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</si>
  <si>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</si>
  <si>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</si>
  <si>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</si>
  <si>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</si>
  <si>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</si>
  <si>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</si>
  <si>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</si>
  <si>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</si>
  <si>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</si>
  <si>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</si>
  <si>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</si>
  <si>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</si>
  <si>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</si>
  <si>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</si>
  <si>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</si>
  <si>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</si>
  <si>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</si>
  <si>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</si>
  <si>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</si>
  <si>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</si>
  <si>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</si>
  <si>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</si>
  <si>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</si>
  <si>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</si>
  <si>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</si>
  <si>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</si>
  <si>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</si>
  <si>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</si>
  <si>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</si>
  <si>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</si>
  <si>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</si>
  <si>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</si>
  <si>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</si>
  <si>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</si>
  <si>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</si>
  <si>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</si>
  <si>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</si>
  <si>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</si>
  <si>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</si>
  <si>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</si>
  <si>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</si>
  <si>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</si>
  <si>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</si>
  <si>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</si>
  <si>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</si>
  <si>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</si>
  <si>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</si>
  <si>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</si>
  <si>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</si>
  <si>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</si>
  <si>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</si>
  <si>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</si>
  <si>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</si>
  <si>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</si>
  <si>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</si>
  <si>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</si>
  <si>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</si>
  <si>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</si>
  <si>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</si>
  <si>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</si>
  <si>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</si>
  <si>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</si>
  <si>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</si>
  <si>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</si>
  <si>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</si>
  <si>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</si>
  <si>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</si>
  <si>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</si>
  <si>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</si>
  <si>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</si>
  <si>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</si>
  <si>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</si>
  <si>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</si>
  <si>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</si>
  <si>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</si>
  <si>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</si>
  <si>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</si>
  <si>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</si>
  <si>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</si>
  <si>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</si>
  <si>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</si>
  <si>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</si>
  <si>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</si>
  <si>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</si>
  <si>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</si>
  <si>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</si>
  <si>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</si>
  <si>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</si>
  <si>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</si>
  <si>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</si>
  <si>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</si>
  <si>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</si>
  <si>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</si>
  <si>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</si>
  <si>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</si>
  <si>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</si>
  <si>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</si>
  <si>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</si>
  <si>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</si>
  <si>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</si>
  <si>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</si>
  <si>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</si>
  <si>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</si>
  <si>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</si>
  <si>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</si>
  <si>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</si>
  <si>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</si>
  <si>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</si>
  <si>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</si>
  <si>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</si>
  <si>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</si>
  <si>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</si>
  <si>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</si>
  <si>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</si>
  <si>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</si>
  <si>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</si>
  <si>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</si>
  <si>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</si>
  <si>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</si>
  <si>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</si>
  <si>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</si>
  <si>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</si>
  <si>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</si>
  <si>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</si>
  <si>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</si>
  <si>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</si>
  <si>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</si>
  <si>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</si>
  <si>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</si>
  <si>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</si>
  <si>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</si>
  <si>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</si>
  <si>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</si>
  <si>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</si>
  <si>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</si>
  <si>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</si>
  <si>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</si>
  <si>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</si>
  <si>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</si>
  <si>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</si>
  <si>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</si>
  <si>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</si>
  <si>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</si>
  <si>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</si>
  <si>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</si>
  <si>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</si>
  <si>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</si>
  <si>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</si>
  <si>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</si>
  <si>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</si>
  <si>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</si>
  <si>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</si>
  <si>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</si>
  <si>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</si>
  <si>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</si>
  <si>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</si>
  <si>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</si>
  <si>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</si>
  <si>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</si>
  <si>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</si>
  <si>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</si>
  <si>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</si>
  <si>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</si>
  <si>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</si>
  <si>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</si>
  <si>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</si>
  <si>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</si>
  <si>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</si>
  <si>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</si>
  <si>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</si>
  <si>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</si>
  <si>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</si>
  <si>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</si>
  <si>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</si>
  <si>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</si>
  <si>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</si>
  <si>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</si>
  <si>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</si>
  <si>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</si>
  <si>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</si>
  <si>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</si>
  <si>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</si>
  <si>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</si>
  <si>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</si>
  <si>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</si>
  <si>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</si>
  <si>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</si>
  <si>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</si>
  <si>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</si>
  <si>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</si>
  <si>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</si>
  <si>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</si>
  <si>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</si>
  <si>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</si>
  <si>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</si>
  <si>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</si>
  <si>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</si>
  <si>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</si>
  <si>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</si>
  <si>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</si>
  <si>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</si>
  <si>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</si>
  <si>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</si>
  <si>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</si>
  <si>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</si>
  <si>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</si>
  <si>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</si>
  <si>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</si>
  <si>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</si>
  <si>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</si>
  <si>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</si>
  <si>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</si>
  <si>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</si>
  <si>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</si>
  <si>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</si>
  <si>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</si>
  <si>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</si>
  <si>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</si>
  <si>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</si>
  <si>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</si>
  <si>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</si>
  <si>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</si>
  <si>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</si>
  <si>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</si>
  <si>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</si>
  <si>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</si>
  <si>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</si>
  <si>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</si>
  <si>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</si>
  <si>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</si>
  <si>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</si>
  <si>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</si>
  <si>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</si>
  <si>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</si>
  <si>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</si>
  <si>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</si>
  <si>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</si>
  <si>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</si>
  <si>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</si>
  <si>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</si>
  <si>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</si>
  <si>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</si>
  <si>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</si>
  <si>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</si>
  <si>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</si>
  <si>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</si>
  <si>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</si>
  <si>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</si>
  <si>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</si>
  <si>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</si>
  <si>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</si>
  <si>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</si>
  <si>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</si>
  <si>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</si>
  <si>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</si>
  <si>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</si>
  <si>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</si>
  <si>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</si>
  <si>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</si>
  <si>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</si>
  <si>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</si>
  <si>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</si>
  <si>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</si>
  <si>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</si>
  <si>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</si>
  <si>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</si>
  <si>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</si>
  <si>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</si>
  <si>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</si>
  <si>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</si>
  <si>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</si>
  <si>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</si>
  <si>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</si>
  <si>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</si>
  <si>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</si>
  <si>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</si>
  <si>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</si>
  <si>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</si>
  <si>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</si>
  <si>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</si>
  <si>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</si>
  <si>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</si>
  <si>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</si>
  <si>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</si>
  <si>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</si>
  <si>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</si>
  <si>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</si>
  <si>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</si>
  <si>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</si>
  <si>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</si>
  <si>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</si>
  <si>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</si>
  <si>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</si>
  <si>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</si>
  <si>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</si>
  <si>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</si>
  <si>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</si>
  <si>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</si>
  <si>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</si>
  <si>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</si>
  <si>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</si>
  <si>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</si>
  <si>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</si>
  <si>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</si>
  <si>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</si>
  <si>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</si>
  <si>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</si>
  <si>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</si>
  <si>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</si>
  <si>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</si>
  <si>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</si>
  <si>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</si>
  <si>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</si>
  <si>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</si>
  <si>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</si>
  <si>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</si>
  <si>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</si>
  <si>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</si>
  <si>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</si>
  <si>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</si>
  <si>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</si>
  <si>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</si>
  <si>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</si>
  <si>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</si>
  <si>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</si>
  <si>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</si>
  <si>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</si>
  <si>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</si>
  <si>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</si>
  <si>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</si>
  <si>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</si>
  <si>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</si>
  <si>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</si>
  <si>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</si>
  <si>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</si>
  <si>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</si>
  <si>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</si>
  <si>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</si>
  <si>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</si>
  <si>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</si>
  <si>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</si>
  <si>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</si>
  <si>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</si>
  <si>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</si>
  <si>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</si>
  <si>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</si>
  <si>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</si>
  <si>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</si>
  <si>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</si>
  <si>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</si>
  <si>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</si>
  <si>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</si>
  <si>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</si>
  <si>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</si>
  <si>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</si>
  <si>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</si>
  <si>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</si>
  <si>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</si>
  <si>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</si>
  <si>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</si>
  <si>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</si>
  <si>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</si>
  <si>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</si>
  <si>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</si>
  <si>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</si>
  <si>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</si>
  <si>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</si>
  <si>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</si>
  <si>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</si>
  <si>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</si>
  <si>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</si>
  <si>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</si>
  <si>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</si>
  <si>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</si>
  <si>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</si>
  <si>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</si>
  <si>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</si>
  <si>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</si>
  <si>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</si>
  <si>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</si>
  <si>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</si>
  <si>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</si>
  <si>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</si>
  <si>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</si>
  <si>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</si>
  <si>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</si>
  <si>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</si>
  <si>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</si>
  <si>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</si>
  <si>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</si>
  <si>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</si>
  <si>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</si>
  <si>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</si>
  <si>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</si>
  <si>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</si>
  <si>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</si>
  <si>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</si>
  <si>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</si>
  <si>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</si>
  <si>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</si>
  <si>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</si>
  <si>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</si>
  <si>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</si>
  <si>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</si>
  <si>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</si>
  <si>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</si>
  <si>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</si>
  <si>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</si>
  <si>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</si>
  <si>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</si>
  <si>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</si>
  <si>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</si>
  <si>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</si>
  <si>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</si>
  <si>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</si>
  <si>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</si>
  <si>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</si>
  <si>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</si>
  <si>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</si>
  <si>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</si>
  <si>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</si>
  <si>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</si>
  <si>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</si>
  <si>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</si>
  <si>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</si>
  <si>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</si>
  <si>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</si>
  <si>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</si>
  <si>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</si>
  <si>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</si>
  <si>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</si>
  <si>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</si>
  <si>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</si>
  <si>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</si>
  <si>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</si>
  <si>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</si>
  <si>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</si>
  <si>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</si>
  <si>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</si>
  <si>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</si>
  <si>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</si>
  <si>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</si>
  <si>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</si>
  <si>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</si>
  <si>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</si>
  <si>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</si>
  <si>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</si>
  <si>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</si>
  <si>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</si>
  <si>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</si>
  <si>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</si>
  <si>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</si>
  <si>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</si>
  <si>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</si>
  <si>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</si>
  <si>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</si>
  <si>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</si>
  <si>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</si>
  <si>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</si>
  <si>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</si>
  <si>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</si>
  <si>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</si>
  <si>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</si>
  <si>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</si>
  <si>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</si>
  <si>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</si>
  <si>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</si>
  <si>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</si>
  <si>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</si>
  <si>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</si>
  <si>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</si>
  <si>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</si>
  <si>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</si>
  <si>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</si>
  <si>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</si>
  <si>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</si>
  <si>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</si>
  <si>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</si>
  <si>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</si>
  <si>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</si>
  <si>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</si>
  <si>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</si>
  <si>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</si>
  <si>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</si>
  <si>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</si>
  <si>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</si>
  <si>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</si>
  <si>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</si>
  <si>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</si>
  <si>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</si>
  <si>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</si>
  <si>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</si>
  <si>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</si>
  <si>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</si>
  <si>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</si>
  <si>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</si>
  <si>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</si>
  <si>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</si>
  <si>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</si>
  <si>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</si>
  <si>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</si>
  <si>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</si>
  <si>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</si>
  <si>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</si>
  <si>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</si>
  <si>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</si>
  <si>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</si>
  <si>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</si>
  <si>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</si>
  <si>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</si>
  <si>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</si>
  <si>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</si>
  <si>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</si>
  <si>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</si>
  <si>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</si>
  <si>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</si>
  <si>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</si>
  <si>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</si>
  <si>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</si>
  <si>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</si>
  <si>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</si>
  <si>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</si>
  <si>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</si>
  <si>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</si>
  <si>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</si>
  <si>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</si>
  <si>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</si>
  <si>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</si>
  <si>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</si>
  <si>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</si>
  <si>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</si>
  <si>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</si>
  <si>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</si>
  <si>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</si>
  <si>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</si>
  <si>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</si>
  <si>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</si>
  <si>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</si>
  <si>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</si>
  <si>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</si>
  <si>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</si>
  <si>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</si>
  <si>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</si>
  <si>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</si>
  <si>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</si>
  <si>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</si>
  <si>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</si>
  <si>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</si>
  <si>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</si>
  <si>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</si>
  <si>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</si>
  <si>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</si>
  <si>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</si>
  <si>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</si>
  <si>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</si>
  <si>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</si>
  <si>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</si>
  <si>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</si>
  <si>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</si>
  <si>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</si>
  <si>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</si>
  <si>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</si>
  <si>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</si>
  <si>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</si>
  <si>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</si>
  <si>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</si>
  <si>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</si>
  <si>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</si>
  <si>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</si>
  <si>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</si>
  <si>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</si>
  <si>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</si>
  <si>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</si>
  <si>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</si>
  <si>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</si>
  <si>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</si>
  <si>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</si>
  <si>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</si>
  <si>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</si>
  <si>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</si>
  <si>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</si>
  <si>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</si>
  <si>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</si>
  <si>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</si>
  <si>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</si>
  <si>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</si>
  <si>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</si>
  <si>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</si>
  <si>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</si>
  <si>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</si>
  <si>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</si>
  <si>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</si>
  <si>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</si>
  <si>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</si>
  <si>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</si>
  <si>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</si>
  <si>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</si>
  <si>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</si>
  <si>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</si>
  <si>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</si>
  <si>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</si>
  <si>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</si>
  <si>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</si>
  <si>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</si>
  <si>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</si>
  <si>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</si>
  <si>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</si>
  <si>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</si>
  <si>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</si>
  <si>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</si>
  <si>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</si>
  <si>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</si>
  <si>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</si>
  <si>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</si>
  <si>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</si>
  <si>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</si>
  <si>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</si>
  <si>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</si>
  <si>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</si>
  <si>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</si>
  <si>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</si>
  <si>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</si>
  <si>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</si>
  <si>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</si>
  <si>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</si>
  <si>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</si>
  <si>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</si>
  <si>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</si>
  <si>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</si>
  <si>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</si>
  <si>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</si>
  <si>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</si>
  <si>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</si>
  <si>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</si>
  <si>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</si>
  <si>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</si>
  <si>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</si>
  <si>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</si>
  <si>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</si>
  <si>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</si>
  <si>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</si>
  <si>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</si>
  <si>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</si>
  <si>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</si>
  <si>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</si>
  <si>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</si>
  <si>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</si>
  <si>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</si>
  <si>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</si>
  <si>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</si>
  <si>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</si>
  <si>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</si>
  <si>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</si>
  <si>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</si>
  <si>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</si>
  <si>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</si>
  <si>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</si>
  <si>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</si>
  <si>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</si>
  <si>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</si>
  <si>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</si>
  <si>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</si>
  <si>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</si>
  <si>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</si>
  <si>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</si>
  <si>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</si>
  <si>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</si>
  <si>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</si>
  <si>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</si>
  <si>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</si>
  <si>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</si>
  <si>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</si>
  <si>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</si>
  <si>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</si>
  <si>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</si>
  <si>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</si>
  <si>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</si>
  <si>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</si>
  <si>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</si>
  <si>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</si>
  <si>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</si>
  <si>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</si>
  <si>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</si>
  <si>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</si>
  <si>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</si>
  <si>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</si>
  <si>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</si>
  <si>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</si>
  <si>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</si>
  <si>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</si>
  <si>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</si>
  <si>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</si>
  <si>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</si>
  <si>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</si>
  <si>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</si>
  <si>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</si>
  <si>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</si>
  <si>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</si>
  <si>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</si>
  <si>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</si>
  <si>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</si>
  <si>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</si>
  <si>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</si>
  <si>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</si>
  <si>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</si>
  <si>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</si>
  <si>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</si>
  <si>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</si>
  <si>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</si>
  <si>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</si>
  <si>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</si>
  <si>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</si>
  <si>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</si>
  <si>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</si>
  <si>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</si>
  <si>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</si>
  <si>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</si>
  <si>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</si>
  <si>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</si>
  <si>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</si>
  <si>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</si>
  <si>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</si>
  <si>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</si>
  <si>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</si>
  <si>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</si>
  <si>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</si>
  <si>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</si>
  <si>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</si>
  <si>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</si>
  <si>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</si>
  <si>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</si>
  <si>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</si>
  <si>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</si>
  <si>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</si>
  <si>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</si>
  <si>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</si>
  <si>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</si>
  <si>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</si>
  <si>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</si>
  <si>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</si>
  <si>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</si>
  <si>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</si>
  <si>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</si>
  <si>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</si>
  <si>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</si>
  <si>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</si>
  <si>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</si>
  <si>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</si>
  <si>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</si>
  <si>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</si>
  <si>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</si>
  <si>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</si>
  <si>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</si>
  <si>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</si>
  <si>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</si>
  <si>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</si>
  <si>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</si>
  <si>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</si>
  <si>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</si>
  <si>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</si>
  <si>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</si>
  <si>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</si>
  <si>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</si>
  <si>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</si>
  <si>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</si>
  <si>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</si>
  <si>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</si>
  <si>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</si>
  <si>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</si>
  <si>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</si>
  <si>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</si>
  <si>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</si>
  <si>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</si>
  <si>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</si>
  <si>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</si>
  <si>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</si>
  <si>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</si>
  <si>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</si>
  <si>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</si>
  <si>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</si>
  <si>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</si>
  <si>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</si>
  <si>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</si>
  <si>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</si>
  <si>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</si>
  <si>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</si>
  <si>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</si>
  <si>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</si>
  <si>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</si>
  <si>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</si>
  <si>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</si>
  <si>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</si>
  <si>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</si>
  <si>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</si>
  <si>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</si>
  <si>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</si>
  <si>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</si>
  <si>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</si>
  <si>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</si>
  <si>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</si>
  <si>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</si>
  <si>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</si>
  <si>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</si>
  <si>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</si>
  <si>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</si>
  <si>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</si>
  <si>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</si>
  <si>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</si>
  <si>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</si>
  <si>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</si>
  <si>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</si>
  <si>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</si>
  <si>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</si>
  <si>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</si>
  <si>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</si>
  <si>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</si>
  <si>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</si>
  <si>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</si>
  <si>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</si>
  <si>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</si>
  <si>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</si>
  <si>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</si>
  <si>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</si>
  <si>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</si>
  <si>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</si>
  <si>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</si>
  <si>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</si>
  <si>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</si>
  <si>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</si>
  <si>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</si>
  <si>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</si>
  <si>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</si>
  <si>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</si>
  <si>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</si>
  <si>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</si>
  <si>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</si>
  <si>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</si>
  <si>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</si>
  <si>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</si>
  <si>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</si>
  <si>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</si>
  <si>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</si>
  <si>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</si>
  <si>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</si>
  <si>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</si>
  <si>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</si>
  <si>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</si>
  <si>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</si>
  <si>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</si>
  <si>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</si>
  <si>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</si>
  <si>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</si>
  <si>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</si>
  <si>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</si>
  <si>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</si>
  <si>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</si>
  <si>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</si>
  <si>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</si>
  <si>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</si>
  <si>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</si>
  <si>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</si>
  <si>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</si>
  <si>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</si>
  <si>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</si>
  <si>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</si>
  <si>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</si>
  <si>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</si>
  <si>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</si>
  <si>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</si>
  <si>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</si>
  <si>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</si>
  <si>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</si>
  <si>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</si>
  <si>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</si>
  <si>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</si>
  <si>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</si>
  <si>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</si>
  <si>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</si>
  <si>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</si>
  <si>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</si>
  <si>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</si>
  <si>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</si>
  <si>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</si>
  <si>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</si>
  <si>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</si>
  <si>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</si>
  <si>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</si>
  <si>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</si>
  <si>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</si>
  <si>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</si>
  <si>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</si>
  <si>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</si>
  <si>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</si>
  <si>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</si>
  <si>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</si>
  <si>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</si>
  <si>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</si>
  <si>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</si>
  <si>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</si>
  <si>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</si>
  <si>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</si>
  <si>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</si>
  <si>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</si>
  <si>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</si>
  <si>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</si>
  <si>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</si>
  <si>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</si>
  <si>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</si>
  <si>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</si>
  <si>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</si>
  <si>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</si>
  <si>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</si>
  <si>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</si>
  <si>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</si>
  <si>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</si>
  <si>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</si>
  <si>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</si>
  <si>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</si>
  <si>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</si>
  <si>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</si>
  <si>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</si>
  <si>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</si>
  <si>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</si>
  <si>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</si>
  <si>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</si>
  <si>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</si>
  <si>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</si>
  <si>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</si>
  <si>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</si>
  <si>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</si>
  <si>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</si>
  <si>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</si>
  <si>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</si>
  <si>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</si>
  <si>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</si>
  <si>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</si>
  <si>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</si>
  <si>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</si>
  <si>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</si>
  <si>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</si>
  <si>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</si>
  <si>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</si>
  <si>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</si>
  <si>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</si>
  <si>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</si>
  <si>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</si>
  <si>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</si>
  <si>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</si>
  <si>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</si>
  <si>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</si>
  <si>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</si>
  <si>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</si>
  <si>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</si>
  <si>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</si>
  <si>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</si>
  <si>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</si>
  <si>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</si>
  <si>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</si>
  <si>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</si>
  <si>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</si>
  <si>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</si>
  <si>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</si>
  <si>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</si>
  <si>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</si>
  <si>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</si>
  <si>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</si>
  <si>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</si>
  <si>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</si>
  <si>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</si>
  <si>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</si>
  <si>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</si>
  <si>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</si>
  <si>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</si>
  <si>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</si>
  <si>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</si>
  <si>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</si>
  <si>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</si>
  <si>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</si>
  <si>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</si>
  <si>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</si>
  <si>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</si>
  <si>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</si>
  <si>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</si>
  <si>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</si>
  <si>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</si>
  <si>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</si>
  <si>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</si>
  <si>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</si>
  <si>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</si>
  <si>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</si>
  <si>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</si>
  <si>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</si>
  <si>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</si>
  <si>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</si>
  <si>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</si>
  <si>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</si>
  <si>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</si>
  <si>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</si>
  <si>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</si>
  <si>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</si>
  <si>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</si>
  <si>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</si>
  <si>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</si>
  <si>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</si>
  <si>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</si>
  <si>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</si>
  <si>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</si>
  <si>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</si>
  <si>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</si>
  <si>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</si>
  <si>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</si>
  <si>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</si>
  <si>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</si>
  <si>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</si>
  <si>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</si>
  <si>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</si>
  <si>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</si>
  <si>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</si>
  <si>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</si>
  <si>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</si>
  <si>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</si>
  <si>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</si>
  <si>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</si>
  <si>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</si>
  <si>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</si>
  <si>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</si>
  <si>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</si>
  <si>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</si>
  <si>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</si>
  <si>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</si>
  <si>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</si>
  <si>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</si>
  <si>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</si>
  <si>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</si>
  <si>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</si>
  <si>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</si>
  <si>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</si>
  <si>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</si>
  <si>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</si>
  <si>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</si>
  <si>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</si>
  <si>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</si>
  <si>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</si>
  <si>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</si>
  <si>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</si>
  <si>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</si>
  <si>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</si>
  <si>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</si>
  <si>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</si>
  <si>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</si>
  <si>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</si>
  <si>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</si>
  <si>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</si>
  <si>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</si>
  <si>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</si>
  <si>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</si>
  <si>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</si>
  <si>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</si>
  <si>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</si>
  <si>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</si>
  <si>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</si>
  <si>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</si>
  <si>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</si>
  <si>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</si>
  <si>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</si>
  <si>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</si>
  <si>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</si>
  <si>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</si>
  <si>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</si>
  <si>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</si>
  <si>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</si>
  <si>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</si>
  <si>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</si>
  <si>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</si>
  <si>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</si>
  <si>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</si>
  <si>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</si>
  <si>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</si>
  <si>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</si>
  <si>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</si>
  <si>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</si>
  <si>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</si>
  <si>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</si>
  <si>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</si>
  <si>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</si>
  <si>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</si>
  <si>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</si>
  <si>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</si>
  <si>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</si>
  <si>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</si>
  <si>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</si>
  <si>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</si>
  <si>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</si>
  <si>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</si>
  <si>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</si>
  <si>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</si>
  <si>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</si>
  <si>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</si>
  <si>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</si>
  <si>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</si>
  <si>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</si>
  <si>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</si>
  <si>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</si>
  <si>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</si>
  <si>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</si>
  <si>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</si>
  <si>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</si>
  <si>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</si>
  <si>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</si>
  <si>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</si>
  <si>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</si>
  <si>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</si>
  <si>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</si>
  <si>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</si>
  <si>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</si>
  <si>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</si>
  <si>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</si>
  <si>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</si>
  <si>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</si>
  <si>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</si>
  <si>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</si>
  <si>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</si>
  <si>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</si>
  <si>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</si>
  <si>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</si>
  <si>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</si>
  <si>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</si>
  <si>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</si>
  <si>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</si>
  <si>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</si>
  <si>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</si>
  <si>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</si>
  <si>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</si>
  <si>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</si>
  <si>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</si>
  <si>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</si>
  <si>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</si>
  <si>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</si>
  <si>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</si>
  <si>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</si>
  <si>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</si>
  <si>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</si>
  <si>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</si>
  <si>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</si>
  <si>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</si>
  <si>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</si>
  <si>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</si>
  <si>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</si>
  <si>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</si>
  <si>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</si>
  <si>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</si>
  <si>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</si>
  <si>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</si>
  <si>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</si>
  <si>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</si>
  <si>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</si>
  <si>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</si>
  <si>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</si>
  <si>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</si>
  <si>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</si>
  <si>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</si>
  <si>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</si>
  <si>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</si>
  <si>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</si>
  <si>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</si>
  <si>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</si>
  <si>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</si>
  <si>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</si>
  <si>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</si>
  <si>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</si>
  <si>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</si>
  <si>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</si>
  <si>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</si>
  <si>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</si>
  <si>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</si>
  <si>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</si>
  <si>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</si>
  <si>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</si>
  <si>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</si>
  <si>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</si>
  <si>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</si>
  <si>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</si>
  <si>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</si>
  <si>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</si>
  <si>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</si>
  <si>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</si>
  <si>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</si>
  <si>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</si>
  <si>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</si>
  <si>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</si>
  <si>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</si>
  <si>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</si>
  <si>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</si>
  <si>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</si>
  <si>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</si>
  <si>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</si>
  <si>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</si>
  <si>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</si>
  <si>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</si>
  <si>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</si>
  <si>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</si>
  <si>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</si>
  <si>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</si>
  <si>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</si>
  <si>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</si>
  <si>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</si>
  <si>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</si>
  <si>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</si>
  <si>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</si>
  <si>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</si>
  <si>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</si>
  <si>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</si>
  <si>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</si>
  <si>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</si>
  <si>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</si>
  <si>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</si>
  <si>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</si>
  <si>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</si>
  <si>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</si>
  <si>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</si>
  <si>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</si>
  <si>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</si>
  <si>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</si>
  <si>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</si>
  <si>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</si>
  <si>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</si>
  <si>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</si>
  <si>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</si>
  <si>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</si>
  <si>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</si>
  <si>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</si>
  <si>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</si>
  <si>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</si>
  <si>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</si>
  <si>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</si>
  <si>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</si>
  <si>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</si>
  <si>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</si>
  <si>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</si>
  <si>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</si>
  <si>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</si>
  <si>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</si>
  <si>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</si>
  <si>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</si>
  <si>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</si>
  <si>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</si>
  <si>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</si>
  <si>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</si>
  <si>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</si>
  <si>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</si>
  <si>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</si>
  <si>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</si>
  <si>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</si>
  <si>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</si>
  <si>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</si>
  <si>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</si>
  <si>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</si>
  <si>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</si>
  <si>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</si>
  <si>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</si>
  <si>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</si>
  <si>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</si>
  <si>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</si>
  <si>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</si>
  <si>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</si>
  <si>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</si>
  <si>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</si>
  <si>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</si>
  <si>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</si>
  <si>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</si>
  <si>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</si>
  <si>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</si>
  <si>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</si>
  <si>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</si>
  <si>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</si>
  <si>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</si>
  <si>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</si>
  <si>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</si>
  <si>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</si>
  <si>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</si>
  <si>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</si>
  <si>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</si>
  <si>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</si>
  <si>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</si>
  <si>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</si>
  <si>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</si>
  <si>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</si>
  <si>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</si>
  <si>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</si>
  <si>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</si>
  <si>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</si>
  <si>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</si>
  <si>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</si>
  <si>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</si>
  <si>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</si>
  <si>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</si>
  <si>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</si>
  <si>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</si>
  <si>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</si>
  <si>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</si>
  <si>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</si>
  <si>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</si>
  <si>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</si>
  <si>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</si>
  <si>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</si>
  <si>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</si>
  <si>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</si>
  <si>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</si>
  <si>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</si>
  <si>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</si>
  <si>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</si>
  <si>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</si>
  <si>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</si>
  <si>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</si>
  <si>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</si>
  <si>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</si>
  <si>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</si>
  <si>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</si>
  <si>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</si>
  <si>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</si>
  <si>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</si>
  <si>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</si>
  <si>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</si>
  <si>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</si>
  <si>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</si>
  <si>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</si>
  <si>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</si>
  <si>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</si>
  <si>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</si>
  <si>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</si>
  <si>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</si>
  <si>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</si>
  <si>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</si>
  <si>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</si>
  <si>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</si>
  <si>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</si>
  <si>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</si>
  <si>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</si>
  <si>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</si>
  <si>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</si>
  <si>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</si>
  <si>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</si>
  <si>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</si>
  <si>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</si>
  <si>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</si>
  <si>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</si>
  <si>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</si>
  <si>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</si>
  <si>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</si>
  <si>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</si>
  <si>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</si>
  <si>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</si>
  <si>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</si>
  <si>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</si>
  <si>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</si>
  <si>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</si>
  <si>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</si>
  <si>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</si>
  <si>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</si>
  <si>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</si>
  <si>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</si>
  <si>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</si>
  <si>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</si>
  <si>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</si>
  <si>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</si>
  <si>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</si>
  <si>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</si>
  <si>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</si>
  <si>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</si>
  <si>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</si>
  <si>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</si>
  <si>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</si>
  <si>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</si>
  <si>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</si>
  <si>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</si>
  <si>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</si>
  <si>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</si>
  <si>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</si>
  <si>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</si>
  <si>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</si>
  <si>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</si>
  <si>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</si>
  <si>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</si>
  <si>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</si>
  <si>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</si>
  <si>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</si>
  <si>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</si>
  <si>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</si>
  <si>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</si>
  <si>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</si>
  <si>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</si>
  <si>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</si>
  <si>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</si>
  <si>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</si>
  <si>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</si>
  <si>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</si>
  <si>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</si>
  <si>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</si>
  <si>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</si>
  <si>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</si>
  <si>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</si>
  <si>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</si>
  <si>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</si>
  <si>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</si>
  <si>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</si>
  <si>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</si>
  <si>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</si>
  <si>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</si>
  <si>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</si>
  <si>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</si>
  <si>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</si>
  <si>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</si>
  <si>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</si>
  <si>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</si>
  <si>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</si>
  <si>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</si>
  <si>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</si>
  <si>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</si>
  <si>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</si>
  <si>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</si>
  <si>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</si>
  <si>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</si>
  <si>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</si>
  <si>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</si>
  <si>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</si>
  <si>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</si>
  <si>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</si>
  <si>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</si>
  <si>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</si>
  <si>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</si>
  <si>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</si>
  <si>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</si>
  <si>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</si>
  <si>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</si>
  <si>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</si>
  <si>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</si>
  <si>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</si>
  <si>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</si>
  <si>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</si>
  <si>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</si>
  <si>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</si>
  <si>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</si>
  <si>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</si>
  <si>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</si>
  <si>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</si>
  <si>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</si>
  <si>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</si>
  <si>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</si>
  <si>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</si>
  <si>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</si>
  <si>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</si>
  <si>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</si>
  <si>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</si>
  <si>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</si>
  <si>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</si>
  <si>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</si>
  <si>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</si>
  <si>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</si>
  <si>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</si>
  <si>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</si>
  <si>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</si>
  <si>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</si>
  <si>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</si>
  <si>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</si>
  <si>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</si>
  <si>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</si>
  <si>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</si>
  <si>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</si>
  <si>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</si>
  <si>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</si>
  <si>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</si>
  <si>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</si>
  <si>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</si>
  <si>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</si>
  <si>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</si>
  <si>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</si>
  <si>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</si>
  <si>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</si>
  <si>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</si>
  <si>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</si>
  <si>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</si>
  <si>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</si>
  <si>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</si>
  <si>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</si>
  <si>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</si>
  <si>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</si>
  <si>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</si>
  <si>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</si>
  <si>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</si>
  <si>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</si>
  <si>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</si>
  <si>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</si>
  <si>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</si>
  <si>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</si>
  <si>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</si>
  <si>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</si>
  <si>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</si>
  <si>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</si>
  <si>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</si>
  <si>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</si>
  <si>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</si>
  <si>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</si>
  <si>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</si>
  <si>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</si>
  <si>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</si>
  <si>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</si>
  <si>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</si>
  <si>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</si>
  <si>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</si>
  <si>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</si>
  <si>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</si>
  <si>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</si>
  <si>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</si>
  <si>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</si>
  <si>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</si>
  <si>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</si>
  <si>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</si>
  <si>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</si>
  <si>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</si>
  <si>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</si>
  <si>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</si>
  <si>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</si>
  <si>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</si>
  <si>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</si>
  <si>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</si>
  <si>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</si>
  <si>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</si>
  <si>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</si>
  <si>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</si>
  <si>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</si>
  <si>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</si>
  <si>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</si>
  <si>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</si>
  <si>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</si>
  <si>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</si>
  <si>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</si>
  <si>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</si>
  <si>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</si>
  <si>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</si>
  <si>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</si>
  <si>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</si>
  <si>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</si>
  <si>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</si>
  <si>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</si>
  <si>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</si>
  <si>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</si>
  <si>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</si>
  <si>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</si>
  <si>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</si>
  <si>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</si>
  <si>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</si>
  <si>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</si>
  <si>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</si>
  <si>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</si>
  <si>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</si>
  <si>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</si>
  <si>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</si>
  <si>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</si>
  <si>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</si>
  <si>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</si>
  <si>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</si>
  <si>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</si>
  <si>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</si>
  <si>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</si>
  <si>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</si>
  <si>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</si>
  <si>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</si>
  <si>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</si>
  <si>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</si>
  <si>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</si>
  <si>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</si>
  <si>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</si>
  <si>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</si>
  <si>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</si>
  <si>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</si>
  <si>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</si>
  <si>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</si>
  <si>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</si>
  <si>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</si>
  <si>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</si>
  <si>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</si>
  <si>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</si>
  <si>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</si>
  <si>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</si>
  <si>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</si>
  <si>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</si>
  <si>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</si>
  <si>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</si>
  <si>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</si>
  <si>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</si>
  <si>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</si>
  <si>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</si>
  <si>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</si>
  <si>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</si>
  <si>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</si>
  <si>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</si>
  <si>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</si>
  <si>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</si>
  <si>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</si>
  <si>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</si>
  <si>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</si>
  <si>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</si>
  <si>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</si>
  <si>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</si>
  <si>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</si>
  <si>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</si>
  <si>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</si>
  <si>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</si>
  <si>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</si>
  <si>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</si>
  <si>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</si>
  <si>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</si>
  <si>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</si>
  <si>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</si>
  <si>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</si>
  <si>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</si>
  <si>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</si>
  <si>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</si>
  <si>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</si>
  <si>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</si>
  <si>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</si>
  <si>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</si>
  <si>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</si>
  <si>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</si>
  <si>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</si>
  <si>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</si>
  <si>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</si>
  <si>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</si>
  <si>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</si>
  <si>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</si>
  <si>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</si>
  <si>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</si>
  <si>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</si>
  <si>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</si>
  <si>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</si>
  <si>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</si>
  <si>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</si>
  <si>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</si>
  <si>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</si>
  <si>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</si>
  <si>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</si>
  <si>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</si>
  <si>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</si>
  <si>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</si>
  <si>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</si>
  <si>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</si>
  <si>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</si>
  <si>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</si>
  <si>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</si>
  <si>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</si>
  <si>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</si>
  <si>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</si>
  <si>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</si>
  <si>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</si>
  <si>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</si>
  <si>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</si>
  <si>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</si>
  <si>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</si>
  <si>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</si>
  <si>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</si>
  <si>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</si>
  <si>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</si>
  <si>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</si>
  <si>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</si>
  <si>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</si>
  <si>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</si>
  <si>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</si>
  <si>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</si>
  <si>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</si>
  <si>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</si>
  <si>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</si>
  <si>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</si>
  <si>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</si>
  <si>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</si>
  <si>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</si>
  <si>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</si>
  <si>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</si>
  <si>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</si>
  <si>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</si>
  <si>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</si>
  <si>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</si>
  <si>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</si>
  <si>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</si>
  <si>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</si>
  <si>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</si>
  <si>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</si>
  <si>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</si>
  <si>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</si>
  <si>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</si>
  <si>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</si>
  <si>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</si>
  <si>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</si>
  <si>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</si>
  <si>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</si>
  <si>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</si>
  <si>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</si>
  <si>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</si>
  <si>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</si>
  <si>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</si>
  <si>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</si>
  <si>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</si>
  <si>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</si>
  <si>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</si>
  <si>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</si>
  <si>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</si>
  <si>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</si>
  <si>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</si>
  <si>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</si>
  <si>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</si>
  <si>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</si>
  <si>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</si>
  <si>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</si>
  <si>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</si>
  <si>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</si>
  <si>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</si>
  <si>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</si>
  <si>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</si>
  <si>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</si>
  <si>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</si>
  <si>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</si>
  <si>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</si>
  <si>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</si>
  <si>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</si>
  <si>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</si>
  <si>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</si>
  <si>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</si>
  <si>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</si>
  <si>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</si>
  <si>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</si>
  <si>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</si>
  <si>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</si>
  <si>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</si>
  <si>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</si>
  <si>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</si>
  <si>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</si>
  <si>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</si>
  <si>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</si>
  <si>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</si>
  <si>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</si>
  <si>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</si>
  <si>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</si>
  <si>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</si>
  <si>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</si>
  <si>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</si>
  <si>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</si>
  <si>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</si>
  <si>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</si>
  <si>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</si>
  <si>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</si>
  <si>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</si>
  <si>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</si>
  <si>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</si>
  <si>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</si>
  <si>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</si>
  <si>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</si>
  <si>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</si>
  <si>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</si>
  <si>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</si>
  <si>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</si>
  <si>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</si>
  <si>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</si>
  <si>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</si>
  <si>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</si>
  <si>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</si>
  <si>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</si>
  <si>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</si>
  <si>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</si>
  <si>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</si>
  <si>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</si>
  <si>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</si>
  <si>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</si>
  <si>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</si>
  <si>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</si>
  <si>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</si>
  <si>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</si>
  <si>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</si>
  <si>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</si>
  <si>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</si>
  <si>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</si>
  <si>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</si>
  <si>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</si>
  <si>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</si>
  <si>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</si>
  <si>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</si>
  <si>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</si>
  <si>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</si>
  <si>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</si>
  <si>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</si>
  <si>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</si>
  <si>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</si>
  <si>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</si>
  <si>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</si>
  <si>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</si>
  <si>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</si>
  <si>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</si>
  <si>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</si>
  <si>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</si>
  <si>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</si>
  <si>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</si>
  <si>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</si>
  <si>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</si>
  <si>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</si>
  <si>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</si>
  <si>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</si>
  <si>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</si>
  <si>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</si>
  <si>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</si>
  <si>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</si>
  <si>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</si>
  <si>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</si>
  <si>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</si>
  <si>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</si>
  <si>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</si>
  <si>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</si>
  <si>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</si>
  <si>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</si>
  <si>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</si>
  <si>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</si>
  <si>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</si>
  <si>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</si>
  <si>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</si>
  <si>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</si>
  <si>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</si>
  <si>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</si>
  <si>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</si>
  <si>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</si>
  <si>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</si>
  <si>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</si>
  <si>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</si>
  <si>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</si>
  <si>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</si>
  <si>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</si>
  <si>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</si>
  <si>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</si>
  <si>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</si>
  <si>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</si>
  <si>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</si>
  <si>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</si>
  <si>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</si>
  <si>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</si>
  <si>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</si>
  <si>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</si>
  <si>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</si>
  <si>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</si>
  <si>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</si>
  <si>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</si>
  <si>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</si>
  <si>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</si>
  <si>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</si>
  <si>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</si>
  <si>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</si>
  <si>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</si>
  <si>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</si>
  <si>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</si>
  <si>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</si>
  <si>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</si>
  <si>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</si>
  <si>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</si>
  <si>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</si>
  <si>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</si>
  <si>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</si>
  <si>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</si>
  <si>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</si>
  <si>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</si>
  <si>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</si>
  <si>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</si>
  <si>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</si>
  <si>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</si>
  <si>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</si>
  <si>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</si>
  <si>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</si>
  <si>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</si>
  <si>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</si>
  <si>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</si>
  <si>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</si>
  <si>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</si>
  <si>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</si>
  <si>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</si>
  <si>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</si>
  <si>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</si>
  <si>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</si>
  <si>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</si>
  <si>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</si>
  <si>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</si>
  <si>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</si>
  <si>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</si>
  <si>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</si>
  <si>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</si>
  <si>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</si>
  <si>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</si>
  <si>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</si>
  <si>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</si>
  <si>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</si>
  <si>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</si>
  <si>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</si>
  <si>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</si>
  <si>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</si>
  <si>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</si>
  <si>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</si>
  <si>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</si>
  <si>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</si>
  <si>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</si>
  <si>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</si>
  <si>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</si>
  <si>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</si>
  <si>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</si>
  <si>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</si>
  <si>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</si>
  <si>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</si>
  <si>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</si>
  <si>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</si>
  <si>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</si>
  <si>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</si>
  <si>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</si>
  <si>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</si>
  <si>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</si>
  <si>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</si>
  <si>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</si>
  <si>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</si>
  <si>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</si>
  <si>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</si>
  <si>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</si>
  <si>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</si>
  <si>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</si>
  <si>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</si>
  <si>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</si>
  <si>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</si>
  <si>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</si>
  <si>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</si>
  <si>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</si>
  <si>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</si>
  <si>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</si>
  <si>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</si>
  <si>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</si>
  <si>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</si>
  <si>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</si>
  <si>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</si>
  <si>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</si>
  <si>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</si>
  <si>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</si>
  <si>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</si>
  <si>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</si>
  <si>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</si>
  <si>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</si>
  <si>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</si>
  <si>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</si>
  <si>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</si>
  <si>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</si>
  <si>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</si>
  <si>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</si>
  <si>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</si>
  <si>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</si>
  <si>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</si>
  <si>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</si>
  <si>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</si>
  <si>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</si>
  <si>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</si>
  <si>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</si>
  <si>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</si>
  <si>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</si>
  <si>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</si>
  <si>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</si>
  <si>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</si>
  <si>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</si>
  <si>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</si>
  <si>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</si>
  <si>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</si>
  <si>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</si>
  <si>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</si>
  <si>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</si>
  <si>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</si>
  <si>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</si>
  <si>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</si>
  <si>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</si>
  <si>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</si>
  <si>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</si>
  <si>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</si>
  <si>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</si>
  <si>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</si>
  <si>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</si>
  <si>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</si>
  <si>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</si>
  <si>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</si>
  <si>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</si>
  <si>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</si>
  <si>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</si>
  <si>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</si>
  <si>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</si>
  <si>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</si>
  <si>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</si>
  <si>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</si>
  <si>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</si>
  <si>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</si>
  <si>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</si>
  <si>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</si>
  <si>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</si>
  <si>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</si>
  <si>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</si>
  <si>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</si>
  <si>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</si>
  <si>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</si>
  <si>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</si>
  <si>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</si>
  <si>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</si>
  <si>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</si>
  <si>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</si>
  <si>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</si>
  <si>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</si>
  <si>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</si>
  <si>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</si>
  <si>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</si>
  <si>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</si>
  <si>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</si>
  <si>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</si>
  <si>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</si>
  <si>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</si>
  <si>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</si>
  <si>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</si>
  <si>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</si>
  <si>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</si>
  <si>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</si>
  <si>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</si>
  <si>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</si>
  <si>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</si>
  <si>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</si>
  <si>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</si>
  <si>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</si>
  <si>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</si>
  <si>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</si>
  <si>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</si>
  <si>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</si>
  <si>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</si>
  <si>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</si>
  <si>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</si>
  <si>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</si>
  <si>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</si>
  <si>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</si>
  <si>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</si>
  <si>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</si>
  <si>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</si>
  <si>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</si>
  <si>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</si>
  <si>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</si>
  <si>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</si>
  <si>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</si>
  <si>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</si>
  <si>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</si>
  <si>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</si>
  <si>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</si>
  <si>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</si>
  <si>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</si>
  <si>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</si>
  <si>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</si>
  <si>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</si>
  <si>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</si>
  <si>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</si>
  <si>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</si>
  <si>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</si>
  <si>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</si>
  <si>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</si>
  <si>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</si>
  <si>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</si>
  <si>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</si>
  <si>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</si>
  <si>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</si>
  <si>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</si>
  <si>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</si>
  <si>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</si>
  <si>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</si>
  <si>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</si>
  <si>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</si>
  <si>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</si>
  <si>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</si>
  <si>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</si>
  <si>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</si>
  <si>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</si>
  <si>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</si>
  <si>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</si>
  <si>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</si>
  <si>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</si>
  <si>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</si>
  <si>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</si>
  <si>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</si>
  <si>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</si>
  <si>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</si>
  <si>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</si>
  <si>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</si>
  <si>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</si>
  <si>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</si>
  <si>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</si>
  <si>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</si>
  <si>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</si>
  <si>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</si>
  <si>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</si>
  <si>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</si>
  <si>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</si>
  <si>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</si>
  <si>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</si>
  <si>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</si>
  <si>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</si>
  <si>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</si>
  <si>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</si>
  <si>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</si>
  <si>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</si>
  <si>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</si>
  <si>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</si>
  <si>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</si>
  <si>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</si>
  <si>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</si>
  <si>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</si>
  <si>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</si>
  <si>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</si>
  <si>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</si>
  <si>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</si>
  <si>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</si>
  <si>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</si>
  <si>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</si>
  <si>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</si>
  <si>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</si>
  <si>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</si>
  <si>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</si>
  <si>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</si>
  <si>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</si>
  <si>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</si>
  <si>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</si>
  <si>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</si>
  <si>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</si>
  <si>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</si>
  <si>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</si>
  <si>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</si>
  <si>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</si>
  <si>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</si>
  <si>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</si>
  <si>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</si>
  <si>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</si>
  <si>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</si>
  <si>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</si>
  <si>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</si>
  <si>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</si>
  <si>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</si>
  <si>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</si>
  <si>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</si>
  <si>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</si>
  <si>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</si>
  <si>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</si>
  <si>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</si>
  <si>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</si>
  <si>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</si>
  <si>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</si>
  <si>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</si>
  <si>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</si>
  <si>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</si>
  <si>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</si>
  <si>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</si>
  <si>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</si>
  <si>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</si>
  <si>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</si>
  <si>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</si>
  <si>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</si>
  <si>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</si>
  <si>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</si>
  <si>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</si>
  <si>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</si>
  <si>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</si>
  <si>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</si>
  <si>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</si>
  <si>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</si>
  <si>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</si>
  <si>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</si>
  <si>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</si>
  <si>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</si>
  <si>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</si>
  <si>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</si>
  <si>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</si>
  <si>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</si>
  <si>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</si>
  <si>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</si>
  <si>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</si>
  <si>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</si>
  <si>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</si>
  <si>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</si>
  <si>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</si>
  <si>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</si>
  <si>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</si>
  <si>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</si>
  <si>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</si>
  <si>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</si>
  <si>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</si>
  <si>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</si>
  <si>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</si>
  <si>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</si>
  <si>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</si>
  <si>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</si>
  <si>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</si>
  <si>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</si>
  <si>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</si>
  <si>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</si>
  <si>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</si>
  <si>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</si>
  <si>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</si>
  <si>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</si>
  <si>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</si>
  <si>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</si>
  <si>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</si>
  <si>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</si>
  <si>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</si>
  <si>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</si>
  <si>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</si>
  <si>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</si>
  <si>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</si>
  <si>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</si>
  <si>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</si>
  <si>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</si>
  <si>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</si>
  <si>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</si>
  <si>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</si>
  <si>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</si>
  <si>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</si>
  <si>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</si>
  <si>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</si>
  <si>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</si>
  <si>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</si>
  <si>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</si>
  <si>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</si>
  <si>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</si>
  <si>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</si>
  <si>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</si>
  <si>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</si>
  <si>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</si>
  <si>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</si>
  <si>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</si>
  <si>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</si>
  <si>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</si>
  <si>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</si>
  <si>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</si>
  <si>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</si>
  <si>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</si>
  <si>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</si>
  <si>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</si>
  <si>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</si>
  <si>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</si>
  <si>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</si>
  <si>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</si>
  <si>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</si>
  <si>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</si>
  <si>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</si>
  <si>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</si>
  <si>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</si>
  <si>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</si>
  <si>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</si>
  <si>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</si>
  <si>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</si>
  <si>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</si>
  <si>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</si>
  <si>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</si>
  <si>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</si>
  <si>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</si>
  <si>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</si>
  <si>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</si>
  <si>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</si>
  <si>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</si>
  <si>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</si>
  <si>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</si>
  <si>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</si>
  <si>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</si>
  <si>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</si>
  <si>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</si>
  <si>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</si>
  <si>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</si>
  <si>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</si>
  <si>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</si>
  <si>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</si>
  <si>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</si>
  <si>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</si>
  <si>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</si>
  <si>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</si>
  <si>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</si>
  <si>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</si>
  <si>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</si>
  <si>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</si>
  <si>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</si>
  <si>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</si>
  <si>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</si>
  <si>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</si>
  <si>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</si>
  <si>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</si>
  <si>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</si>
  <si>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</si>
  <si>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</si>
  <si>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</si>
  <si>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</si>
  <si>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</si>
  <si>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</si>
  <si>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</si>
  <si>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</si>
  <si>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</si>
  <si>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</si>
  <si>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</si>
  <si>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</si>
  <si>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</si>
  <si>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</si>
  <si>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</si>
  <si>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</si>
  <si>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</si>
  <si>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</si>
  <si>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</si>
  <si>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</si>
  <si>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</si>
  <si>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</si>
  <si>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</si>
  <si>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</si>
  <si>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</si>
  <si>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</si>
  <si>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</si>
  <si>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</si>
  <si>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</si>
  <si>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</si>
  <si>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</si>
  <si>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</si>
  <si>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</si>
  <si>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</si>
  <si>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</si>
  <si>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</si>
  <si>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</si>
  <si>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</si>
  <si>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</si>
  <si>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</si>
  <si>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</si>
  <si>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</si>
  <si>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</si>
  <si>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</si>
  <si>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</si>
  <si>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</si>
  <si>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</si>
  <si>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</si>
  <si>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</si>
  <si>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</si>
  <si>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</si>
  <si>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</si>
  <si>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</si>
  <si>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</si>
  <si>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</si>
  <si>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</si>
  <si>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</si>
  <si>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</si>
  <si>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</si>
  <si>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</si>
  <si>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</si>
  <si>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</si>
  <si>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</si>
  <si>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</si>
  <si>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</si>
  <si>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</si>
  <si>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</si>
  <si>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</si>
  <si>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</si>
  <si>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</si>
  <si>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</si>
  <si>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</si>
  <si>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</si>
  <si>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</si>
  <si>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</si>
  <si>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</si>
  <si>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</si>
  <si>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</si>
  <si>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</si>
  <si>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</si>
  <si>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</si>
  <si>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</si>
  <si>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</si>
  <si>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</si>
  <si>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</si>
  <si>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</si>
  <si>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</si>
  <si>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</si>
  <si>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</si>
  <si>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</si>
  <si>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</si>
  <si>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</si>
  <si>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</si>
  <si>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</si>
  <si>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</si>
  <si>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</si>
  <si>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</si>
  <si>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</si>
  <si>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</si>
  <si>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</si>
  <si>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</si>
  <si>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</si>
  <si>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</si>
  <si>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</si>
  <si>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</si>
  <si>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</si>
  <si>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</si>
  <si>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</si>
  <si>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</si>
  <si>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</si>
  <si>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</si>
  <si>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</si>
  <si>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</si>
  <si>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</si>
  <si>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</si>
  <si>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</si>
  <si>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</si>
  <si>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</si>
  <si>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</si>
  <si>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</si>
  <si>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</si>
  <si>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</si>
  <si>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</si>
  <si>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</si>
  <si>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</si>
  <si>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</si>
  <si>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</si>
  <si>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</si>
  <si>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</si>
  <si>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</si>
  <si>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</si>
  <si>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</si>
  <si>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</si>
  <si>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</si>
  <si>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</si>
  <si>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</si>
  <si>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</si>
  <si>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</si>
  <si>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</si>
  <si>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</si>
  <si>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</si>
  <si>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</si>
  <si>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</si>
  <si>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</si>
  <si>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</si>
  <si>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</si>
  <si>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</si>
  <si>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</si>
  <si>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</si>
  <si>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</si>
  <si>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</si>
  <si>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</si>
  <si>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</si>
  <si>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</si>
  <si>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</si>
  <si>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</si>
  <si>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</si>
  <si>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</si>
  <si>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</si>
  <si>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</si>
  <si>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</si>
  <si>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</si>
  <si>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</si>
  <si>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</si>
  <si>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</si>
  <si>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</si>
  <si>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</si>
  <si>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</si>
  <si>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</si>
  <si>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</si>
  <si>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</si>
  <si>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</si>
  <si>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</si>
  <si>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</si>
  <si>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</si>
  <si>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</si>
  <si>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</si>
  <si>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</si>
  <si>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</si>
  <si>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</si>
  <si>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</si>
  <si>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</si>
  <si>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</si>
  <si>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</si>
  <si>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</si>
  <si>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</si>
  <si>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</si>
  <si>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</si>
  <si>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</si>
  <si>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</si>
  <si>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</si>
  <si>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</si>
  <si>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</si>
  <si>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</si>
  <si>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</si>
  <si>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</si>
  <si>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</si>
  <si>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</si>
  <si>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</si>
  <si>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</si>
  <si>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</si>
  <si>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</si>
  <si>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</si>
  <si>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</si>
  <si>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</si>
  <si>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</si>
  <si>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</si>
  <si>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</si>
  <si>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</si>
  <si>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</si>
  <si>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</si>
  <si>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</si>
  <si>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</si>
  <si>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</si>
  <si>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</si>
  <si>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</si>
  <si>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</si>
  <si>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</si>
  <si>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</si>
  <si>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</si>
  <si>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</si>
  <si>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</si>
  <si>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</si>
  <si>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</si>
  <si>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</si>
  <si>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</si>
  <si>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</si>
  <si>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</si>
  <si>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</si>
  <si>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</si>
  <si>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</si>
  <si>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</si>
  <si>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</si>
  <si>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</si>
  <si>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</si>
  <si>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</si>
  <si>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</si>
  <si>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</si>
  <si>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</si>
  <si>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</si>
  <si>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</si>
  <si>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</si>
  <si>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</si>
  <si>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</si>
  <si>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</si>
  <si>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</si>
  <si>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</si>
  <si>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</si>
  <si>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</si>
  <si>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</si>
  <si>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</si>
  <si>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</si>
  <si>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</si>
  <si>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</si>
  <si>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</si>
  <si>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</si>
  <si>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</si>
  <si>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</si>
  <si>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</si>
  <si>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</si>
  <si>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</si>
  <si>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</si>
  <si>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</si>
  <si>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</si>
  <si>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</si>
  <si>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</si>
  <si>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</si>
  <si>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</si>
  <si>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</si>
  <si>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</si>
  <si>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</si>
  <si>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</si>
  <si>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</si>
  <si>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</si>
  <si>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</si>
  <si>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</si>
  <si>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</si>
  <si>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</si>
  <si>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</si>
  <si>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</si>
  <si>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</si>
  <si>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</si>
  <si>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</si>
  <si>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</si>
  <si>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</si>
  <si>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</si>
  <si>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</si>
  <si>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</si>
  <si>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</si>
  <si>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</si>
  <si>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</si>
  <si>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</si>
  <si>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</si>
  <si>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</si>
  <si>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</si>
  <si>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</si>
  <si>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</si>
  <si>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</si>
  <si>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</si>
  <si>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</si>
  <si>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</si>
  <si>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</si>
  <si>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</si>
  <si>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</si>
  <si>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</si>
  <si>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</si>
  <si>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</si>
  <si>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</si>
  <si>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</si>
  <si>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</si>
  <si>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</si>
  <si>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</si>
  <si>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</si>
  <si>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</si>
  <si>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</si>
  <si>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</si>
  <si>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</si>
  <si>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</si>
  <si>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</si>
  <si>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</si>
  <si>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</si>
  <si>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</si>
  <si>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</si>
  <si>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</si>
  <si>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</si>
  <si>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</si>
  <si>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</si>
  <si>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</si>
  <si>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</si>
  <si>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</si>
  <si>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</si>
  <si>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</si>
  <si>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</si>
  <si>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</si>
  <si>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</si>
  <si>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</si>
  <si>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</si>
  <si>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</si>
  <si>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</si>
  <si>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</si>
  <si>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</si>
  <si>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</si>
  <si>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</si>
  <si>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</si>
  <si>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</si>
  <si>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</si>
  <si>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</si>
  <si>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</si>
  <si>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</si>
  <si>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</si>
  <si>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</si>
  <si>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</si>
  <si>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</si>
  <si>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</si>
  <si>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</si>
  <si>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</si>
  <si>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</si>
  <si>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</si>
  <si>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</si>
  <si>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</si>
  <si>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</si>
  <si>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</si>
  <si>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</si>
  <si>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</si>
  <si>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</si>
  <si>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</si>
  <si>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</si>
  <si>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</si>
  <si>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</si>
  <si>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</si>
  <si>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</si>
  <si>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</si>
  <si>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</si>
  <si>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</si>
  <si>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</si>
  <si>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</si>
  <si>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</si>
  <si>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</si>
  <si>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</si>
  <si>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</si>
  <si>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</si>
  <si>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</si>
  <si>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</si>
  <si>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</si>
  <si>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</si>
  <si>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</si>
  <si>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</si>
  <si>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</si>
  <si>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</si>
  <si>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</si>
  <si>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</si>
  <si>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</si>
  <si>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</si>
  <si>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</si>
  <si>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</si>
  <si>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</si>
  <si>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</si>
  <si>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</si>
  <si>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</si>
  <si>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</si>
  <si>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</si>
  <si>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</si>
  <si>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</si>
  <si>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</si>
  <si>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</si>
  <si>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</si>
  <si>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</si>
  <si>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</si>
  <si>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</si>
  <si>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</si>
  <si>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</si>
  <si>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</si>
  <si>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</si>
  <si>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</si>
  <si>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</si>
  <si>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</si>
  <si>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</si>
  <si>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</si>
  <si>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</si>
  <si>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</si>
  <si>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</si>
  <si>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</si>
  <si>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</si>
  <si>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</si>
  <si>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</si>
  <si>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</si>
  <si>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</si>
  <si>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</si>
  <si>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</si>
  <si>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</si>
  <si>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</si>
  <si>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</si>
  <si>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</si>
  <si>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</si>
  <si>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</si>
  <si>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</si>
  <si>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</si>
  <si>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</si>
  <si>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</si>
  <si>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</si>
  <si>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</si>
  <si>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</si>
  <si>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</si>
  <si>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</si>
  <si>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</si>
  <si>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</si>
  <si>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</si>
  <si>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</si>
  <si>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</si>
  <si>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</si>
  <si>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</si>
  <si>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</si>
  <si>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</si>
  <si>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</si>
  <si>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</si>
  <si>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</si>
  <si>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</si>
  <si>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</si>
  <si>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</si>
  <si>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</si>
  <si>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</si>
  <si>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</si>
  <si>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</si>
  <si>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</si>
  <si>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</si>
  <si>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</si>
  <si>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</si>
  <si>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</si>
  <si>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</si>
  <si>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</si>
  <si>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</si>
  <si>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</si>
  <si>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</si>
  <si>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</si>
  <si>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</si>
  <si>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</si>
  <si>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</si>
  <si>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</si>
  <si>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</si>
  <si>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</si>
  <si>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</si>
  <si>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</si>
  <si>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</si>
  <si>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</si>
  <si>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</si>
  <si>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</si>
  <si>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</si>
  <si>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</si>
  <si>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</si>
  <si>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</si>
  <si>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</si>
  <si>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</si>
  <si>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</si>
  <si>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</si>
  <si>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</si>
  <si>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</si>
  <si>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</si>
  <si>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</si>
  <si>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</si>
  <si>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</si>
  <si>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</si>
  <si>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</si>
  <si>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</si>
  <si>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</si>
  <si>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</si>
  <si>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</si>
  <si>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</si>
  <si>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</si>
  <si>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</si>
  <si>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</si>
  <si>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</si>
  <si>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</si>
  <si>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</si>
  <si>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</si>
  <si>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</si>
  <si>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</si>
  <si>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</si>
  <si>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</si>
  <si>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</si>
  <si>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</si>
  <si>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</si>
  <si>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</si>
  <si>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</si>
  <si>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</si>
  <si>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</si>
  <si>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</si>
  <si>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</si>
  <si>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</si>
  <si>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</si>
  <si>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</si>
  <si>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</si>
  <si>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</si>
  <si>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</si>
  <si>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</si>
  <si>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</si>
  <si>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</si>
  <si>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</si>
  <si>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</si>
  <si>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</si>
  <si>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</si>
  <si>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</si>
  <si>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</si>
  <si>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</si>
  <si>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</si>
  <si>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</si>
  <si>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</si>
  <si>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</si>
  <si>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</si>
  <si>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</si>
  <si>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</si>
  <si>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</si>
  <si>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</si>
  <si>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</si>
  <si>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</si>
  <si>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</si>
  <si>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</si>
  <si>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</si>
  <si>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</si>
  <si>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</si>
  <si>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</si>
  <si>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</si>
  <si>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</si>
  <si>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</si>
  <si>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</si>
  <si>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</si>
  <si>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</si>
  <si>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</si>
  <si>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</si>
  <si>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</si>
  <si>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</si>
  <si>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</si>
  <si>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</si>
  <si>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</si>
  <si>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</si>
  <si>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</si>
  <si>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</si>
  <si>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</si>
  <si>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</si>
  <si>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</si>
  <si>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</si>
  <si>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</si>
  <si>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</si>
  <si>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</si>
  <si>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</si>
  <si>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</si>
  <si>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</si>
  <si>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</si>
  <si>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</si>
  <si>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</si>
  <si>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</si>
  <si>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</si>
  <si>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</si>
  <si>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</si>
  <si>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</si>
  <si>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</si>
  <si>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</si>
  <si>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</si>
  <si>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</si>
  <si>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</si>
  <si>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</si>
  <si>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</si>
  <si>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</si>
  <si>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</si>
  <si>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</si>
  <si>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</si>
  <si>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</si>
  <si>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</si>
  <si>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</si>
  <si>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</si>
  <si>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</si>
  <si>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</si>
  <si>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</si>
  <si>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</si>
  <si>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</si>
  <si>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</si>
  <si>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</si>
  <si>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</si>
  <si>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</si>
  <si>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</si>
  <si>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</si>
  <si>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</si>
  <si>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</si>
  <si>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</si>
  <si>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</si>
  <si>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</si>
  <si>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</si>
  <si>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</si>
  <si>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</si>
  <si>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</si>
  <si>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</si>
  <si>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</si>
  <si>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</si>
  <si>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</si>
  <si>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</si>
  <si>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</si>
  <si>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</si>
  <si>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</si>
  <si>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</si>
  <si>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</si>
  <si>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</si>
  <si>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</si>
  <si>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</si>
  <si>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</si>
  <si>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</si>
  <si>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</si>
  <si>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</si>
  <si>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</si>
  <si>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</si>
  <si>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</si>
  <si>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</si>
  <si>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</si>
  <si>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</si>
  <si>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</si>
  <si>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</si>
  <si>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</si>
  <si>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</si>
  <si>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</si>
  <si>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</si>
  <si>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</si>
  <si>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</si>
  <si>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</si>
  <si>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</si>
  <si>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</si>
  <si>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</si>
  <si>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</si>
  <si>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</si>
  <si>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</si>
  <si>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</si>
  <si>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</si>
  <si>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</si>
  <si>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</si>
  <si>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</si>
  <si>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</si>
  <si>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</si>
  <si>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</si>
  <si>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</si>
  <si>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</si>
  <si>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</si>
  <si>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</si>
  <si>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</si>
  <si>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</si>
  <si>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</si>
  <si>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</si>
  <si>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</si>
  <si>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</si>
  <si>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</si>
  <si>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</si>
  <si>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</si>
  <si>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</si>
  <si>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</si>
  <si>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</si>
  <si>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</si>
  <si>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</si>
  <si>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</si>
  <si>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</si>
  <si>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</si>
  <si>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</si>
  <si>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</si>
  <si>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</si>
  <si>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</si>
  <si>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</si>
  <si>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</si>
  <si>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</si>
  <si>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</si>
  <si>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</si>
  <si>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</si>
  <si>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</si>
  <si>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</si>
  <si>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</si>
  <si>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</si>
  <si>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</si>
  <si>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</si>
  <si>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</si>
  <si>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</si>
  <si>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</si>
  <si>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</si>
  <si>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</si>
  <si>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</si>
  <si>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</si>
  <si>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</si>
  <si>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</si>
  <si>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</si>
  <si>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</si>
  <si>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</si>
  <si>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</si>
  <si>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</si>
  <si>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</si>
  <si>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</si>
  <si>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</si>
  <si>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</si>
  <si>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</si>
  <si>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</si>
  <si>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</si>
  <si>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</si>
  <si>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</si>
  <si>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</si>
  <si>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</si>
  <si>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</si>
  <si>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</si>
  <si>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</si>
  <si>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</si>
  <si>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</si>
  <si>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</si>
  <si>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</si>
  <si>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</si>
  <si>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</si>
  <si>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</si>
  <si>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</si>
  <si>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</si>
  <si>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</si>
  <si>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</si>
  <si>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</si>
  <si>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</si>
  <si>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</si>
  <si>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</si>
  <si>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</si>
  <si>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</si>
  <si>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</si>
  <si>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</si>
  <si>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</si>
  <si>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</si>
  <si>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</si>
  <si>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</si>
  <si>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</si>
  <si>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</si>
  <si>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</si>
  <si>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</si>
  <si>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</si>
  <si>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</si>
  <si>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</si>
  <si>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</si>
  <si>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</si>
  <si>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</si>
  <si>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</si>
  <si>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</si>
  <si>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</si>
  <si>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</si>
  <si>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</si>
  <si>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</si>
  <si>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</si>
  <si>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</si>
  <si>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</si>
  <si>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</si>
  <si>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</si>
  <si>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</si>
  <si>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</si>
  <si>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</si>
  <si>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</si>
  <si>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</si>
  <si>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</si>
  <si>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</si>
  <si>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</si>
  <si>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</si>
  <si>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</si>
  <si>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</si>
  <si>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</si>
  <si>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</si>
  <si>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</si>
  <si>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</si>
  <si>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</si>
  <si>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</si>
  <si>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</si>
  <si>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</si>
  <si>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</si>
  <si>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</si>
  <si>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</si>
  <si>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</si>
  <si>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</si>
  <si>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</si>
  <si>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</si>
  <si>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</si>
  <si>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</si>
  <si>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</si>
  <si>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</si>
  <si>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</si>
  <si>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</si>
  <si>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</si>
  <si>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</si>
  <si>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</si>
  <si>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</si>
  <si>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</si>
  <si>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</si>
  <si>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</si>
  <si>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</si>
  <si>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</si>
  <si>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</si>
  <si>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</si>
  <si>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</si>
  <si>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</si>
  <si>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</si>
  <si>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</si>
  <si>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</si>
  <si>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</si>
  <si>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</si>
  <si>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</si>
  <si>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</si>
  <si>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</si>
  <si>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</si>
  <si>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</si>
  <si>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</si>
  <si>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</si>
  <si>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</si>
  <si>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</si>
  <si>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</si>
  <si>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</si>
  <si>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</si>
  <si>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</si>
  <si>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</si>
  <si>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</si>
  <si>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</si>
  <si>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</si>
  <si>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</si>
  <si>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</si>
  <si>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</si>
  <si>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</si>
  <si>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</si>
  <si>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</si>
  <si>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</si>
  <si>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</si>
  <si>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</si>
  <si>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</si>
  <si>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</si>
  <si>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</si>
  <si>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</si>
  <si>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</si>
  <si>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</si>
  <si>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</si>
  <si>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</si>
  <si>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</si>
  <si>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</si>
  <si>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</si>
  <si>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</si>
  <si>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</si>
  <si>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</si>
  <si>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</si>
  <si>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</si>
  <si>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</si>
  <si>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</si>
  <si>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</si>
  <si>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</si>
  <si>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</si>
  <si>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</si>
  <si>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</si>
  <si>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</si>
  <si>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</si>
  <si>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</si>
  <si>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</si>
  <si>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</si>
  <si>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</si>
  <si>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</si>
  <si>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</si>
  <si>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</si>
  <si>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</si>
  <si>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</si>
  <si>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</si>
  <si>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</si>
  <si>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</si>
  <si>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</si>
  <si>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</si>
  <si>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</si>
  <si>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</si>
  <si>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</si>
  <si>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</si>
  <si>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</si>
  <si>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</si>
  <si>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</si>
  <si>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</si>
  <si>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</si>
  <si>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</si>
  <si>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</si>
  <si>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</si>
  <si>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</si>
  <si>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</si>
  <si>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</si>
  <si>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</si>
  <si>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</si>
  <si>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</si>
  <si>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</si>
  <si>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</si>
  <si>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</si>
  <si>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</si>
  <si>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</si>
  <si>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</si>
  <si>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</si>
  <si>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</si>
  <si>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</si>
  <si>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</si>
  <si>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</si>
  <si>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</si>
  <si>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</si>
  <si>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</si>
  <si>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</si>
  <si>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</si>
  <si>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</si>
  <si>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</si>
  <si>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</si>
  <si>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</si>
  <si>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</si>
  <si>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</si>
  <si>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</si>
  <si>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</si>
  <si>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</si>
  <si>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</si>
  <si>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</si>
  <si>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</si>
  <si>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</si>
  <si>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</si>
  <si>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</si>
  <si>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</si>
  <si>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</si>
  <si>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</si>
  <si>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</si>
  <si>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</si>
  <si>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</si>
  <si>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</si>
  <si>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</si>
  <si>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</si>
  <si>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</si>
  <si>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</si>
  <si>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</si>
  <si>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</si>
  <si>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</si>
  <si>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</si>
  <si>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</si>
  <si>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</si>
  <si>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</si>
  <si>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</si>
  <si>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</si>
  <si>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</si>
  <si>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</si>
  <si>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</si>
  <si>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</si>
  <si>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</si>
  <si>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</si>
  <si>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</si>
  <si>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</si>
  <si>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</si>
  <si>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</si>
  <si>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</si>
  <si>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</si>
  <si>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</si>
  <si>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</si>
  <si>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</si>
  <si>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</si>
  <si>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</si>
  <si>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</si>
  <si>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</si>
  <si>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</si>
  <si>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</si>
  <si>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</si>
  <si>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</si>
  <si>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</si>
  <si>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</si>
  <si>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</si>
  <si>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</si>
  <si>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</si>
  <si>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</si>
  <si>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</si>
  <si>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</si>
  <si>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</si>
  <si>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</si>
  <si>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</si>
  <si>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</si>
  <si>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</si>
  <si>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</si>
  <si>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</si>
  <si>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</si>
  <si>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</si>
  <si>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</si>
  <si>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</si>
  <si>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</si>
  <si>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</si>
  <si>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</si>
  <si>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</si>
  <si>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</si>
  <si>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</si>
  <si>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</si>
  <si>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</si>
  <si>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</si>
  <si>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</si>
  <si>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</si>
  <si>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</si>
  <si>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</si>
  <si>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</si>
  <si>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</si>
  <si>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</si>
  <si>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</si>
  <si>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</si>
  <si>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</si>
  <si>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</si>
  <si>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</si>
  <si>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</si>
  <si>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</si>
  <si>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</si>
  <si>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</si>
  <si>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</si>
  <si>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</si>
  <si>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</si>
  <si>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</si>
  <si>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</si>
  <si>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</si>
  <si>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</si>
  <si>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</si>
  <si>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</si>
  <si>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</si>
  <si>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</si>
  <si>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</si>
  <si>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</si>
  <si>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</si>
  <si>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</si>
  <si>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</si>
  <si>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</si>
  <si>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</si>
  <si>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</si>
  <si>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</si>
  <si>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</si>
  <si>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</si>
  <si>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</si>
  <si>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</si>
  <si>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</si>
  <si>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</si>
  <si>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</si>
  <si>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</si>
  <si>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</si>
  <si>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</si>
  <si>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</si>
  <si>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</si>
  <si>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</si>
  <si>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</si>
  <si>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</si>
  <si>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</si>
  <si>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</si>
  <si>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</si>
  <si>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</si>
  <si>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</si>
  <si>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</si>
  <si>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</si>
  <si>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</si>
  <si>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</si>
  <si>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</si>
  <si>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</si>
  <si>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</si>
  <si>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</si>
  <si>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</si>
  <si>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</si>
  <si>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</si>
  <si>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</si>
  <si>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</si>
  <si>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</si>
  <si>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</si>
  <si>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</si>
  <si>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</si>
  <si>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</si>
  <si>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</si>
  <si>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</si>
  <si>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</si>
  <si>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</si>
  <si>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</si>
  <si>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</si>
  <si>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</si>
  <si>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</si>
  <si>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</si>
  <si>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</si>
  <si>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</si>
  <si>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</si>
  <si>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</si>
  <si>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</si>
  <si>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</si>
  <si>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</si>
  <si>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</si>
  <si>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</si>
  <si>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</si>
  <si>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</si>
  <si>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</si>
  <si>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</si>
  <si>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</si>
  <si>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</si>
  <si>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</si>
  <si>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</si>
  <si>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</si>
  <si>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</si>
  <si>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</si>
  <si>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</si>
  <si>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</si>
  <si>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</si>
  <si>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</si>
  <si>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</si>
  <si>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</si>
  <si>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</si>
  <si>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</si>
  <si>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</si>
  <si>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</si>
  <si>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</si>
  <si>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</si>
  <si>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</si>
  <si>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</si>
  <si>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</si>
  <si>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</si>
  <si>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</si>
  <si>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</si>
  <si>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</si>
  <si>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</si>
  <si>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</si>
  <si>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</si>
  <si>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</si>
  <si>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</si>
  <si>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</si>
  <si>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</si>
  <si>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</si>
  <si>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</si>
  <si>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</si>
  <si>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</si>
  <si>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</si>
  <si>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</si>
  <si>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</si>
  <si>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</si>
  <si>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</si>
  <si>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</si>
  <si>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</si>
  <si>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</si>
  <si>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</si>
  <si>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</si>
  <si>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</si>
  <si>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</si>
  <si>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</si>
  <si>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</si>
  <si>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</si>
  <si>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</si>
  <si>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</si>
  <si>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</si>
  <si>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</si>
  <si>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</si>
  <si>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</si>
  <si>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</si>
  <si>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</si>
  <si>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</si>
  <si>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</si>
  <si>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</si>
  <si>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</si>
  <si>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</si>
  <si>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</si>
  <si>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</si>
  <si>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</si>
  <si>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</si>
  <si>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</si>
  <si>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</si>
  <si>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</si>
  <si>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</si>
  <si>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</si>
  <si>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</si>
  <si>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</si>
  <si>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</si>
  <si>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</si>
  <si>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</si>
  <si>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</si>
  <si>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</si>
  <si>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</si>
  <si>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</si>
  <si>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</si>
  <si>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</si>
  <si>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</si>
  <si>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</si>
  <si>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</si>
  <si>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</si>
  <si>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</si>
  <si>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</si>
  <si>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</si>
  <si>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</si>
  <si>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</si>
  <si>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</si>
  <si>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</si>
  <si>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</si>
  <si>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</si>
  <si>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</si>
  <si>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</si>
  <si>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</si>
  <si>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</si>
  <si>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</si>
  <si>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</si>
  <si>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</si>
  <si>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</si>
  <si>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</si>
  <si>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</si>
  <si>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</si>
  <si>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</si>
  <si>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</si>
  <si>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</si>
  <si>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</si>
  <si>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</si>
  <si>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</si>
  <si>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</si>
  <si>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</si>
  <si>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</si>
  <si>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</si>
  <si>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</si>
  <si>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</si>
  <si>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</si>
  <si>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</si>
  <si>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</si>
  <si>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</si>
  <si>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</si>
  <si>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</si>
  <si>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</si>
  <si>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</si>
  <si>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</si>
  <si>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</si>
  <si>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</si>
  <si>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</si>
  <si>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</si>
  <si>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</si>
  <si>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</si>
  <si>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</si>
  <si>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</si>
  <si>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</si>
  <si>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</si>
  <si>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</si>
  <si>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</si>
  <si>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</si>
  <si>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</si>
  <si>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</si>
  <si>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</si>
  <si>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</si>
  <si>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</si>
  <si>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</si>
  <si>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</si>
  <si>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</si>
  <si>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</si>
  <si>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</si>
  <si>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</si>
  <si>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</si>
  <si>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</si>
  <si>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</si>
  <si>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</si>
  <si>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</si>
  <si>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</si>
  <si>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</si>
  <si>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</si>
  <si>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</si>
  <si>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</si>
  <si>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</si>
  <si>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</si>
  <si>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</si>
  <si>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</si>
  <si>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</si>
  <si>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</si>
  <si>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</si>
  <si>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</si>
  <si>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</si>
  <si>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</si>
  <si>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</si>
  <si>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</si>
  <si>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</si>
  <si>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</si>
  <si>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</si>
  <si>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</si>
  <si>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</si>
  <si>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</si>
  <si>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</si>
  <si>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</si>
  <si>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</si>
  <si>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</si>
  <si>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</si>
  <si>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</si>
  <si>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</si>
  <si>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</si>
  <si>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</si>
  <si>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</si>
  <si>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</si>
  <si>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</si>
  <si>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</si>
  <si>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</si>
  <si>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</si>
  <si>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</si>
  <si>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</si>
  <si>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</si>
  <si>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</si>
  <si>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</si>
  <si>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</si>
  <si>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</si>
  <si>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</si>
  <si>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</si>
  <si>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</si>
  <si>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</si>
  <si>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</si>
  <si>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</si>
  <si>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</si>
  <si>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</si>
  <si>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</si>
  <si>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</si>
  <si>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</si>
  <si>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</si>
  <si>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</si>
  <si>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</si>
  <si>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</si>
  <si>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</si>
  <si>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</si>
  <si>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</si>
  <si>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</si>
  <si>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</si>
  <si>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</si>
  <si>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</si>
  <si>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</si>
  <si>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</si>
  <si>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</si>
  <si>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</si>
  <si>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</si>
  <si>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</si>
  <si>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</si>
  <si>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</si>
  <si>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</si>
  <si>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</si>
  <si>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</si>
  <si>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</si>
  <si>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</si>
  <si>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</si>
  <si>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</si>
  <si>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</si>
  <si>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</si>
  <si>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</si>
  <si>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</si>
  <si>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</si>
  <si>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</si>
  <si>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</si>
  <si>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</si>
  <si>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</si>
  <si>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</si>
  <si>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</si>
  <si>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</si>
  <si>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</si>
  <si>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</si>
  <si>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</si>
  <si>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</si>
  <si>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</si>
  <si>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</si>
  <si>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</si>
  <si>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</si>
  <si>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</si>
  <si>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</si>
  <si>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</si>
  <si>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</si>
  <si>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</si>
  <si>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</si>
  <si>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</si>
  <si>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</si>
  <si>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</si>
  <si>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</si>
  <si>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</si>
  <si>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</si>
  <si>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</si>
  <si>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</si>
  <si>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</si>
  <si>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</si>
  <si>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</si>
  <si>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</si>
  <si>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</si>
  <si>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</si>
  <si>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</si>
  <si>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</si>
  <si>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</si>
  <si>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</si>
  <si>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</si>
  <si>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</si>
  <si>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</si>
  <si>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</si>
  <si>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</si>
  <si>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</si>
  <si>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</si>
  <si>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</si>
  <si>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</si>
  <si>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</si>
  <si>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</si>
  <si>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</si>
  <si>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</si>
  <si>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</si>
  <si>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</si>
  <si>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</si>
  <si>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</si>
  <si>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</si>
  <si>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</si>
  <si>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</si>
  <si>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</si>
  <si>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</si>
  <si>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</si>
  <si>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</si>
  <si>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</si>
  <si>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</si>
  <si>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</si>
  <si>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</si>
  <si>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</si>
  <si>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</si>
  <si>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</si>
  <si>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</si>
  <si>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</si>
  <si>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</si>
  <si>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</si>
  <si>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</si>
  <si>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</si>
  <si>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</si>
  <si>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</si>
  <si>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</si>
  <si>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</si>
  <si>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</si>
  <si>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</si>
  <si>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</si>
  <si>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</si>
  <si>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</si>
  <si>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</si>
  <si>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</si>
  <si>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</si>
  <si>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</si>
  <si>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</si>
  <si>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</si>
  <si>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</si>
  <si>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</si>
  <si>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</si>
  <si>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</si>
  <si>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</si>
  <si>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</si>
  <si>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</si>
  <si>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</si>
  <si>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</si>
  <si>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</si>
  <si>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</si>
  <si>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</si>
  <si>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</si>
  <si>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</si>
  <si>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</si>
  <si>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</si>
  <si>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</si>
  <si>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</si>
  <si>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</si>
  <si>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</si>
  <si>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</si>
  <si>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</si>
  <si>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</si>
  <si>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</si>
  <si>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</si>
  <si>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</si>
  <si>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</si>
  <si>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</si>
  <si>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</si>
  <si>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</si>
  <si>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</si>
  <si>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</si>
  <si>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</si>
  <si>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</si>
  <si>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</si>
  <si>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</si>
  <si>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</si>
  <si>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</si>
  <si>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</si>
  <si>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</si>
  <si>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</si>
  <si>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</si>
  <si>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</si>
  <si>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</si>
  <si>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</si>
  <si>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</si>
  <si>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</si>
  <si>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</si>
  <si>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</si>
  <si>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</si>
  <si>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</si>
  <si>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</si>
  <si>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</si>
  <si>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</si>
  <si>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</si>
  <si>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</si>
  <si>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</si>
  <si>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</si>
  <si>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</si>
  <si>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</si>
  <si>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</si>
  <si>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</si>
  <si>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</si>
  <si>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</si>
  <si>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</si>
  <si>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</si>
  <si>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</si>
  <si>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</si>
  <si>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</si>
  <si>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</si>
  <si>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</si>
  <si>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</si>
  <si>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</si>
  <si>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</si>
  <si>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</si>
  <si>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</si>
  <si>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</si>
  <si>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</si>
  <si>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</si>
  <si>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</si>
  <si>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</si>
  <si>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</si>
  <si>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</si>
  <si>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</si>
  <si>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</si>
  <si>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</si>
  <si>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</si>
  <si>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</si>
  <si>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</si>
  <si>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</si>
  <si>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</si>
  <si>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</si>
  <si>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</si>
  <si>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</si>
  <si>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</si>
  <si>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</si>
  <si>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</si>
  <si>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</si>
  <si>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</si>
  <si>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</si>
  <si>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</si>
  <si>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</si>
  <si>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</si>
  <si>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</si>
  <si>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</si>
  <si>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</si>
  <si>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</si>
  <si>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</si>
  <si>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</si>
  <si>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</si>
  <si>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</si>
  <si>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</si>
  <si>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</si>
  <si>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</si>
  <si>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</si>
  <si>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</si>
  <si>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</si>
  <si>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</si>
  <si>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</si>
  <si>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</si>
  <si>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</si>
  <si>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</si>
  <si>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</si>
  <si>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</si>
  <si>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</si>
  <si>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</si>
  <si>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</si>
  <si>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</si>
  <si>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</si>
  <si>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</si>
  <si>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</si>
  <si>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</si>
  <si>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</si>
  <si>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</si>
  <si>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</si>
  <si>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</si>
  <si>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</si>
  <si>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</si>
  <si>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</si>
  <si>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</si>
  <si>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</si>
  <si>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</si>
  <si>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</si>
  <si>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</si>
  <si>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</si>
  <si>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</si>
  <si>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</si>
  <si>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</si>
  <si>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</si>
  <si>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</si>
  <si>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</si>
  <si>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</si>
  <si>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</si>
  <si>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</si>
  <si>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</si>
  <si>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</si>
  <si>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</si>
  <si>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</si>
  <si>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</si>
  <si>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</si>
  <si>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</si>
  <si>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</si>
  <si>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</si>
  <si>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</si>
  <si>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</si>
  <si>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</si>
  <si>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</si>
  <si>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</si>
  <si>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</si>
  <si>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</si>
  <si>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</si>
  <si>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</si>
  <si>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</si>
  <si>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</si>
  <si>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</si>
  <si>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</si>
  <si>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</si>
  <si>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</si>
  <si>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</si>
  <si>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</si>
  <si>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</si>
  <si>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</si>
  <si>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</si>
  <si>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</si>
  <si>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</si>
  <si>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</si>
  <si>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</si>
  <si>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</si>
  <si>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</si>
  <si>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</si>
  <si>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</si>
  <si>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</si>
  <si>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</si>
  <si>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</si>
  <si>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</si>
  <si>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</si>
  <si>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</si>
  <si>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</si>
  <si>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</si>
  <si>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</si>
  <si>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</si>
  <si>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</si>
  <si>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</si>
  <si>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</si>
  <si>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</si>
  <si>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</si>
  <si>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</si>
  <si>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</si>
  <si>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</si>
  <si>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</si>
  <si>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</si>
  <si>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</si>
  <si>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</si>
  <si>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</si>
  <si>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</si>
  <si>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</si>
  <si>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</si>
  <si>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</si>
  <si>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</si>
  <si>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</si>
  <si>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</si>
  <si>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</si>
  <si>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</si>
  <si>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</si>
  <si>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</si>
  <si>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</si>
  <si>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</si>
  <si>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</si>
  <si>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</si>
  <si>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</si>
  <si>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</si>
  <si>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</si>
  <si>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</si>
  <si>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</si>
  <si>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</si>
  <si>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</si>
  <si>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</si>
  <si>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</si>
  <si>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</si>
  <si>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</si>
  <si>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</si>
  <si>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</si>
  <si>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</si>
  <si>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</si>
  <si>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</si>
  <si>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</si>
  <si>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</si>
  <si>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</si>
  <si>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</si>
  <si>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</si>
  <si>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</si>
  <si>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</si>
  <si>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</si>
  <si>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</si>
  <si>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</si>
  <si>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</si>
  <si>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</si>
  <si>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</si>
  <si>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</si>
  <si>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</si>
  <si>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</si>
  <si>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</si>
  <si>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</si>
  <si>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</si>
  <si>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</si>
  <si>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</si>
  <si>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</si>
  <si>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</si>
  <si>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</si>
  <si>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</si>
  <si>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</si>
  <si>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</si>
  <si>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</si>
  <si>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</si>
  <si>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</si>
  <si>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</si>
  <si>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</si>
  <si>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</si>
  <si>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</si>
  <si>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</si>
  <si>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</si>
  <si>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</si>
  <si>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</si>
  <si>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</si>
  <si>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</si>
  <si>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</si>
  <si>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</si>
  <si>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</si>
  <si>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</si>
  <si>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</si>
  <si>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</si>
  <si>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</si>
  <si>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</si>
  <si>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</si>
  <si>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</si>
  <si>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</si>
  <si>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</si>
  <si>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</si>
  <si>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</si>
  <si>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</si>
  <si>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</si>
  <si>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</si>
  <si>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</si>
  <si>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</si>
  <si>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</si>
  <si>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</si>
  <si>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</si>
  <si>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</si>
  <si>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</si>
  <si>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</si>
  <si>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</si>
  <si>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</si>
  <si>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</si>
  <si>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</si>
  <si>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</si>
  <si>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</si>
  <si>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</si>
  <si>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</si>
  <si>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</si>
  <si>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</si>
  <si>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</si>
  <si>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</si>
  <si>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</si>
  <si>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</si>
  <si>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</si>
  <si>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</si>
  <si>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</si>
  <si>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</si>
  <si>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</si>
  <si>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</si>
  <si>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</si>
  <si>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</si>
  <si>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</si>
  <si>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</si>
  <si>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</si>
  <si>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</si>
  <si>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</si>
  <si>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</si>
  <si>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</si>
  <si>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</si>
  <si>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</si>
  <si>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</si>
  <si>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</si>
  <si>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</si>
  <si>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</si>
  <si>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</si>
  <si>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</si>
  <si>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</si>
  <si>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</si>
  <si>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</si>
  <si>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</si>
  <si>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</si>
  <si>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</si>
  <si>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</si>
  <si>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</si>
  <si>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</si>
  <si>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</si>
  <si>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</si>
  <si>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</si>
  <si>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</si>
  <si>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</si>
  <si>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</si>
  <si>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</si>
  <si>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</si>
  <si>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</si>
  <si>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</si>
  <si>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</si>
  <si>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</si>
  <si>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</si>
  <si>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</si>
  <si>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</si>
  <si>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</si>
  <si>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</si>
  <si>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</si>
  <si>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</si>
  <si>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</si>
  <si>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</si>
  <si>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</si>
  <si>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</si>
  <si>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</si>
  <si>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</si>
  <si>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</si>
  <si>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</si>
  <si>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</si>
  <si>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</si>
  <si>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</si>
  <si>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</si>
  <si>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</si>
  <si>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</si>
  <si>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</si>
  <si>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</si>
  <si>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</si>
  <si>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</si>
  <si>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</si>
  <si>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</si>
  <si>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</si>
  <si>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</si>
  <si>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</si>
  <si>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</si>
  <si>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</si>
  <si>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</si>
  <si>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</si>
  <si>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</si>
  <si>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</si>
  <si>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</si>
  <si>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</si>
  <si>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</si>
  <si>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</si>
  <si>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</si>
  <si>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</si>
  <si>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</si>
  <si>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</si>
  <si>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</si>
  <si>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</si>
  <si>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</si>
  <si>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</si>
  <si>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</si>
  <si>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</si>
  <si>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</si>
  <si>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</si>
  <si>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</si>
  <si>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</si>
  <si>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</si>
  <si>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</si>
  <si>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</si>
  <si>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</si>
  <si>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</si>
  <si>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</si>
  <si>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</si>
  <si>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</si>
  <si>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</si>
  <si>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</si>
  <si>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</si>
  <si>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</si>
  <si>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</si>
  <si>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</si>
  <si>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</si>
  <si>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</si>
  <si>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</si>
  <si>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</si>
  <si>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</si>
  <si>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</si>
  <si>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</si>
  <si>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</si>
  <si>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</si>
  <si>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</si>
  <si>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</si>
  <si>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</si>
  <si>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</si>
  <si>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</si>
  <si>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</si>
  <si>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</si>
  <si>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</si>
  <si>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</si>
  <si>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</si>
  <si>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</si>
  <si>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</si>
  <si>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</si>
  <si>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</si>
  <si>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</si>
  <si>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</si>
  <si>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</si>
  <si>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</si>
  <si>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</si>
  <si>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</si>
  <si>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</si>
  <si>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</si>
  <si>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</si>
  <si>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</si>
  <si>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</si>
  <si>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</si>
  <si>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</si>
  <si>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</si>
  <si>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</si>
  <si>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</si>
  <si>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</si>
  <si>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</si>
  <si>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</si>
  <si>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</si>
  <si>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</si>
  <si>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</si>
  <si>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</si>
  <si>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</si>
  <si>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</si>
  <si>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</si>
  <si>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</si>
  <si>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</si>
  <si>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</si>
  <si>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</si>
  <si>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</si>
  <si>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</si>
  <si>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</si>
  <si>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</si>
  <si>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</si>
  <si>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</si>
  <si>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</si>
  <si>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</si>
  <si>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</si>
  <si>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</si>
  <si>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</si>
  <si>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</si>
  <si>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</si>
  <si>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</si>
  <si>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</si>
  <si>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</si>
  <si>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</si>
  <si>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</si>
  <si>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</si>
  <si>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</si>
  <si>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</si>
  <si>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</si>
  <si>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</si>
  <si>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</si>
  <si>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</si>
  <si>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</si>
  <si>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</si>
  <si>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</si>
  <si>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</si>
  <si>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</si>
  <si>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</si>
  <si>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</si>
  <si>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</si>
  <si>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</si>
  <si>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</si>
  <si>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</si>
  <si>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</si>
  <si>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</si>
  <si>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</si>
  <si>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</si>
  <si>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</si>
  <si>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</si>
  <si>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</si>
  <si>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</si>
  <si>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</si>
  <si>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</si>
  <si>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</si>
  <si>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</si>
  <si>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</si>
  <si>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</si>
  <si>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</si>
  <si>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</si>
  <si>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</si>
  <si>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</si>
  <si>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</si>
  <si>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</si>
  <si>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</si>
  <si>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</si>
  <si>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</si>
  <si>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</si>
  <si>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</si>
  <si>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</si>
  <si>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</si>
  <si>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</si>
  <si>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</si>
  <si>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</si>
  <si>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</si>
  <si>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</si>
  <si>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</si>
  <si>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</si>
  <si>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</si>
  <si>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</si>
  <si>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</si>
  <si>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</si>
  <si>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</si>
  <si>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</si>
  <si>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</si>
  <si>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</si>
  <si>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</si>
  <si>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</si>
  <si>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</si>
  <si>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</si>
  <si>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</si>
  <si>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</si>
  <si>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</si>
  <si>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</si>
  <si>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</si>
  <si>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</si>
  <si>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</si>
  <si>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</si>
  <si>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</si>
  <si>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</si>
  <si>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</si>
  <si>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</si>
  <si>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</si>
  <si>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</si>
  <si>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</si>
  <si>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</si>
  <si>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</si>
  <si>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</si>
  <si>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</si>
  <si>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</si>
  <si>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</si>
  <si>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</si>
  <si>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</si>
  <si>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</si>
  <si>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</si>
  <si>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</si>
  <si>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</si>
  <si>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</si>
  <si>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</si>
  <si>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</si>
  <si>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</si>
  <si>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</si>
  <si>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</si>
  <si>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</si>
  <si>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</si>
  <si>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</si>
  <si>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</si>
  <si>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</si>
  <si>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</si>
  <si>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</si>
  <si>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</si>
  <si>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</si>
  <si>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</si>
  <si>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</si>
  <si>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</si>
  <si>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</si>
  <si>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</si>
  <si>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</si>
  <si>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</si>
  <si>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</si>
  <si>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</si>
  <si>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</si>
  <si>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</si>
  <si>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</si>
  <si>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</si>
  <si>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</si>
  <si>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</si>
  <si>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</si>
  <si>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</si>
  <si>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</si>
  <si>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</si>
  <si>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</si>
  <si>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</si>
  <si>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</si>
  <si>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</si>
  <si>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</si>
  <si>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</si>
  <si>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</si>
  <si>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</si>
  <si>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</si>
  <si>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</si>
  <si>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</si>
  <si>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</si>
  <si>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</si>
  <si>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</si>
  <si>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</si>
  <si>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</si>
  <si>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</si>
  <si>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</si>
  <si>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</si>
  <si>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</si>
  <si>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</si>
  <si>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</si>
  <si>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</si>
  <si>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</si>
  <si>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</si>
  <si>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</si>
  <si>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</si>
  <si>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</si>
  <si>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</si>
  <si>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</si>
  <si>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</si>
  <si>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</si>
  <si>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</si>
  <si>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</si>
  <si>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</si>
  <si>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</si>
  <si>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</si>
  <si>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</si>
  <si>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</si>
  <si>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</si>
  <si>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</si>
  <si>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</si>
  <si>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</si>
  <si>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</si>
  <si>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</si>
  <si>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</si>
  <si>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</si>
  <si>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</si>
  <si>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</si>
  <si>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</si>
  <si>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</si>
  <si>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</si>
  <si>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</si>
  <si>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</si>
  <si>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</si>
  <si>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</si>
  <si>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</si>
  <si>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</si>
  <si>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</si>
  <si>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</si>
  <si>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</si>
  <si>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</si>
  <si>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</si>
  <si>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</si>
  <si>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</si>
  <si>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</si>
  <si>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</si>
  <si>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</si>
  <si>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</si>
  <si>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</si>
  <si>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</si>
  <si>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</si>
  <si>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</si>
  <si>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</si>
  <si>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</si>
  <si>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</si>
  <si>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</si>
  <si>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</si>
  <si>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</si>
  <si>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</si>
  <si>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</si>
  <si>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</si>
  <si>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</si>
  <si>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</si>
  <si>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</si>
  <si>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</si>
  <si>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</si>
  <si>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</si>
  <si>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</si>
  <si>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</si>
  <si>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</si>
  <si>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</si>
  <si>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</si>
  <si>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</si>
  <si>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</si>
  <si>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</si>
  <si>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</si>
  <si>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</si>
  <si>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</si>
  <si>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</si>
  <si>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</si>
  <si>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</si>
  <si>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</si>
  <si>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</si>
  <si>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</si>
  <si>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</si>
  <si>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</si>
  <si>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</si>
  <si>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</si>
  <si>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</si>
  <si>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</si>
  <si>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</si>
  <si>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</si>
  <si>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</si>
  <si>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</si>
  <si>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</si>
  <si>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</si>
  <si>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</si>
  <si>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</si>
  <si>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</si>
  <si>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</si>
  <si>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</si>
  <si>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</si>
  <si>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</si>
  <si>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</si>
  <si>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</si>
  <si>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</si>
  <si>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</si>
  <si>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</si>
  <si>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</si>
  <si>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</si>
  <si>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</si>
  <si>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</si>
  <si>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</si>
  <si>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</si>
  <si>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</si>
  <si>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</si>
  <si>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</si>
  <si>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</si>
  <si>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</si>
  <si>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</si>
  <si>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</si>
  <si>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</si>
  <si>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</si>
  <si>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</si>
  <si>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</si>
  <si>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</si>
  <si>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</si>
  <si>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</si>
  <si>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</si>
  <si>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</si>
  <si>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</si>
  <si>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</si>
  <si>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</si>
  <si>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</si>
  <si>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</si>
  <si>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</si>
  <si>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</si>
  <si>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</si>
  <si>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</si>
  <si>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</si>
  <si>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</si>
  <si>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</si>
  <si>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</si>
  <si>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</si>
  <si>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</si>
  <si>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</si>
  <si>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</si>
  <si>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</si>
  <si>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</si>
  <si>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</si>
  <si>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</si>
  <si>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</si>
  <si>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</si>
  <si>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</si>
  <si>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</si>
  <si>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</si>
  <si>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</si>
  <si>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</si>
  <si>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</si>
  <si>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</si>
  <si>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</si>
  <si>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</si>
  <si>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</si>
  <si>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</si>
  <si>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</si>
  <si>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</si>
  <si>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</si>
  <si>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</si>
  <si>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</si>
  <si>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</si>
  <si>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</si>
  <si>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</si>
  <si>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</si>
  <si>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</si>
  <si>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</si>
  <si>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</si>
  <si>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</si>
  <si>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</si>
  <si>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</si>
  <si>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</si>
  <si>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</si>
  <si>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</si>
  <si>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</si>
  <si>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</si>
  <si>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</si>
  <si>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</si>
  <si>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</si>
  <si>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</si>
  <si>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</si>
  <si>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</si>
  <si>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</si>
  <si>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</si>
  <si>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</si>
  <si>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</si>
  <si>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</si>
  <si>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</si>
  <si>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</si>
  <si>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</si>
  <si>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</si>
  <si>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</si>
  <si>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</si>
  <si>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</si>
  <si>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</si>
  <si>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</si>
  <si>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</si>
  <si>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</si>
  <si>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</si>
  <si>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</si>
  <si>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</si>
  <si>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</si>
  <si>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</si>
  <si>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</si>
  <si>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</si>
  <si>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</si>
  <si>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</si>
  <si>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</si>
  <si>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</si>
  <si>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</si>
  <si>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</si>
  <si>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</si>
  <si>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</si>
  <si>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</si>
  <si>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</si>
  <si>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</si>
  <si>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</si>
  <si>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</si>
  <si>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</si>
  <si>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</si>
  <si>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</si>
  <si>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</si>
  <si>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</si>
  <si>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</si>
  <si>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</si>
  <si>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</si>
  <si>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</si>
  <si>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</si>
  <si>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</si>
  <si>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</si>
  <si>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</si>
  <si>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</si>
  <si>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</si>
  <si>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</si>
  <si>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</si>
  <si>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</si>
  <si>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</si>
  <si>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</si>
  <si>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</si>
  <si>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</si>
  <si>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</si>
  <si>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</si>
  <si>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</si>
  <si>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</si>
  <si>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</si>
  <si>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</si>
  <si>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</si>
  <si>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</si>
  <si>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</si>
  <si>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</si>
  <si>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</si>
  <si>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</si>
  <si>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</si>
  <si>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</si>
  <si>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</si>
  <si>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</si>
  <si>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</si>
  <si>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</si>
  <si>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</si>
  <si>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</si>
  <si>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</si>
  <si>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</si>
  <si>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</si>
  <si>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</si>
  <si>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</si>
  <si>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</si>
  <si>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</si>
  <si>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</si>
  <si>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</si>
  <si>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</si>
  <si>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</si>
  <si>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</si>
  <si>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</si>
  <si>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</si>
  <si>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</si>
  <si>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</si>
  <si>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</si>
  <si>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</si>
  <si>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</si>
  <si>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</si>
  <si>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</si>
  <si>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</si>
  <si>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</si>
  <si>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</si>
  <si>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</si>
  <si>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</si>
  <si>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</si>
  <si>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</si>
  <si>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</si>
  <si>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</si>
  <si>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</si>
  <si>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</si>
  <si>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</si>
  <si>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</si>
  <si>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</si>
  <si>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</si>
  <si>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</si>
  <si>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</si>
  <si>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</si>
  <si>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</si>
  <si>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</si>
  <si>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</si>
  <si>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</si>
  <si>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</si>
  <si>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</si>
  <si>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</si>
  <si>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</si>
  <si>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</si>
  <si>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</si>
  <si>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</si>
  <si>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</si>
  <si>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</si>
  <si>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</si>
  <si>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</si>
  <si>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</si>
  <si>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</si>
  <si>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</si>
  <si>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</si>
  <si>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</si>
  <si>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</si>
  <si>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</si>
  <si>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</si>
  <si>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</si>
  <si>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</si>
  <si>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</si>
  <si>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</si>
  <si>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</si>
  <si>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</si>
  <si>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</si>
  <si>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</si>
  <si>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</si>
  <si>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</si>
  <si>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</si>
  <si>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</si>
  <si>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</si>
  <si>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</si>
  <si>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</si>
  <si>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</si>
  <si>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</si>
  <si>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</si>
  <si>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</si>
  <si>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</si>
  <si>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</si>
  <si>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</si>
  <si>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</si>
  <si>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</si>
  <si>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</si>
  <si>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</si>
  <si>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</si>
  <si>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</si>
  <si>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</si>
  <si>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</si>
  <si>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</si>
  <si>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</si>
  <si>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</si>
  <si>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</si>
  <si>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</si>
  <si>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</si>
  <si>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</si>
  <si>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</si>
  <si>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</si>
  <si>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</si>
  <si>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</si>
  <si>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</si>
  <si>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</si>
  <si>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</si>
  <si>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</si>
  <si>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</si>
  <si>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</si>
  <si>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</si>
  <si>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</si>
  <si>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</si>
  <si>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</si>
  <si>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</si>
  <si>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</si>
  <si>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</si>
  <si>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</si>
  <si>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</si>
  <si>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</si>
  <si>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</si>
  <si>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</si>
  <si>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</si>
  <si>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</si>
  <si>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</si>
  <si>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</si>
  <si>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</si>
  <si>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</si>
  <si>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</si>
  <si>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</si>
  <si>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</si>
  <si>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</si>
  <si>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</si>
  <si>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</si>
  <si>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</si>
  <si>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</si>
  <si>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</si>
  <si>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</si>
  <si>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</si>
  <si>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</si>
  <si>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</si>
  <si>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</si>
  <si>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</si>
  <si>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</si>
  <si>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</si>
  <si>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</si>
  <si>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</si>
  <si>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</si>
  <si>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</si>
  <si>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</si>
  <si>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</si>
  <si>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</si>
  <si>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</si>
  <si>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</si>
  <si>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</si>
  <si>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</si>
  <si>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</si>
  <si>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</si>
  <si>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</si>
  <si>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</si>
  <si>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</si>
  <si>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</si>
  <si>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</si>
  <si>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</si>
  <si>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</si>
  <si>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</si>
  <si>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</si>
  <si>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</si>
  <si>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</si>
  <si>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</si>
  <si>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</si>
  <si>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</si>
  <si>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</si>
  <si>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</si>
  <si>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</si>
  <si>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</si>
  <si>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</si>
  <si>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</si>
  <si>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</si>
  <si>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</si>
  <si>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</si>
  <si>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</si>
  <si>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</si>
  <si>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</si>
  <si>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</si>
  <si>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</si>
  <si>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</si>
  <si>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</si>
  <si>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</si>
  <si>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</si>
  <si>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</si>
  <si>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</si>
  <si>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</si>
  <si>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</si>
  <si>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</si>
  <si>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</si>
  <si>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</si>
  <si>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</si>
  <si>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</si>
  <si>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</si>
  <si>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</si>
  <si>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</si>
  <si>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</si>
  <si>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</si>
  <si>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</si>
  <si>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</si>
  <si>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</si>
  <si>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</si>
  <si>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</si>
  <si>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</si>
  <si>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</si>
  <si>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</si>
  <si>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</si>
  <si>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</si>
  <si>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</si>
  <si>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</si>
  <si>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</si>
  <si>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</si>
  <si>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</si>
  <si>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</si>
  <si>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</si>
  <si>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</si>
  <si>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</si>
  <si>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</si>
  <si>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</si>
  <si>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</si>
  <si>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</si>
  <si>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</si>
  <si>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</si>
  <si>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</si>
  <si>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</si>
  <si>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</si>
  <si>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</si>
  <si>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</si>
  <si>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</si>
  <si>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</si>
  <si>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</si>
  <si>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</si>
  <si>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</si>
  <si>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</si>
  <si>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</si>
  <si>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</si>
  <si>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</si>
  <si>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</si>
  <si>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</si>
  <si>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</si>
  <si>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</si>
  <si>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</si>
  <si>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</si>
  <si>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</si>
  <si>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</si>
  <si>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</si>
  <si>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</si>
  <si>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</si>
  <si>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</si>
  <si>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</si>
  <si>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</si>
  <si>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</si>
  <si>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</si>
  <si>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</si>
  <si>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</si>
  <si>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</si>
  <si>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</si>
  <si>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</si>
  <si>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</si>
  <si>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</si>
  <si>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</si>
  <si>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</si>
  <si>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</si>
  <si>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</si>
  <si>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</si>
  <si>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</si>
  <si>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</si>
  <si>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</si>
  <si>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</si>
  <si>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</si>
  <si>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</si>
  <si>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</si>
  <si>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</si>
  <si>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</si>
  <si>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</si>
  <si>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</si>
  <si>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</si>
  <si>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</si>
  <si>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</si>
  <si>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</si>
  <si>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</si>
  <si>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</si>
  <si>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</si>
  <si>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</si>
  <si>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</si>
  <si>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</si>
  <si>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</si>
  <si>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</si>
  <si>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</si>
  <si>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</si>
  <si>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</si>
  <si>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</si>
  <si>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</si>
  <si>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</si>
  <si>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</si>
  <si>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</si>
  <si>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</si>
  <si>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</si>
  <si>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</si>
  <si>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</si>
  <si>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</si>
  <si>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</si>
  <si>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</si>
  <si>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</si>
  <si>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</si>
  <si>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</si>
  <si>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</si>
  <si>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</si>
  <si>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</si>
  <si>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</si>
  <si>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</si>
  <si>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</si>
  <si>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</si>
  <si>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</si>
  <si>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</si>
  <si>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</si>
  <si>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</si>
  <si>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</si>
  <si>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</si>
  <si>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</si>
  <si>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</si>
  <si>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</si>
  <si>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</si>
  <si>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</si>
  <si>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</si>
  <si>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</si>
  <si>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</si>
  <si>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</si>
  <si>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</si>
  <si>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</si>
  <si>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</si>
  <si>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</si>
  <si>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</si>
  <si>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</si>
  <si>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</si>
  <si>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</si>
  <si>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</si>
  <si>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</si>
  <si>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</si>
  <si>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</si>
  <si>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</si>
  <si>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</si>
  <si>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</si>
  <si>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</si>
  <si>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</si>
  <si>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</si>
  <si>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</si>
  <si>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</si>
  <si>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</si>
  <si>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</si>
  <si>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</si>
  <si>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</si>
  <si>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</si>
  <si>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</si>
  <si>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</si>
  <si>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</si>
  <si>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</si>
  <si>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</si>
  <si>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</si>
  <si>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</si>
  <si>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</si>
  <si>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</si>
  <si>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</si>
  <si>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</si>
  <si>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</si>
  <si>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</si>
  <si>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</si>
  <si>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</si>
  <si>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</si>
  <si>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</si>
  <si>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</si>
  <si>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</si>
  <si>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</si>
  <si>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</si>
  <si>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</si>
  <si>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</si>
  <si>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</si>
  <si>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</si>
  <si>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</si>
  <si>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</si>
  <si>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</si>
  <si>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</si>
  <si>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</si>
  <si>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</si>
  <si>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</si>
  <si>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</si>
  <si>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</si>
  <si>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</si>
  <si>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</si>
  <si>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</si>
  <si>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</si>
  <si>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</si>
  <si>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</si>
  <si>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</si>
  <si>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</si>
  <si>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</si>
  <si>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</si>
  <si>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</si>
  <si>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</si>
  <si>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</si>
  <si>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</si>
  <si>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</si>
  <si>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</si>
  <si>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</si>
  <si>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</si>
  <si>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</si>
  <si>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</si>
  <si>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</si>
  <si>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</si>
  <si>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</si>
  <si>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</si>
  <si>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</si>
  <si>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</si>
  <si>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</si>
  <si>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</si>
  <si>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</si>
  <si>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</si>
  <si>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</si>
  <si>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</si>
  <si>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</si>
  <si>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</si>
  <si>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</si>
  <si>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</si>
  <si>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</si>
  <si>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</si>
  <si>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</si>
  <si>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</si>
  <si>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</si>
  <si>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</si>
  <si>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</si>
  <si>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</si>
  <si>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</si>
  <si>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</si>
  <si>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</si>
  <si>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</si>
  <si>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</si>
  <si>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</si>
  <si>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</si>
  <si>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</si>
  <si>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</si>
  <si>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</si>
  <si>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</si>
  <si>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</si>
  <si>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</si>
  <si>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</si>
  <si>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</si>
  <si>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</si>
  <si>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</si>
  <si>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</si>
  <si>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</si>
  <si>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</si>
  <si>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</si>
  <si>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</si>
  <si>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</si>
  <si>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</si>
  <si>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</si>
  <si>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</si>
  <si>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</si>
  <si>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</si>
  <si>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</si>
  <si>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</si>
  <si>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</si>
  <si>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</si>
  <si>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</si>
  <si>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</si>
  <si>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</si>
  <si>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</si>
  <si>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</si>
  <si>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</si>
  <si>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</si>
  <si>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</si>
  <si>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</si>
  <si>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</si>
  <si>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</si>
  <si>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</si>
  <si>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</si>
  <si>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</si>
  <si>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</si>
  <si>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</si>
  <si>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</si>
  <si>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</si>
  <si>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</si>
  <si>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</si>
  <si>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</si>
  <si>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</si>
  <si>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</si>
  <si>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</si>
  <si>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</si>
  <si>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</si>
  <si>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</si>
  <si>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</si>
  <si>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</si>
  <si>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</si>
  <si>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</si>
  <si>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</si>
  <si>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</si>
  <si>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</si>
  <si>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</si>
  <si>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</si>
  <si>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</si>
  <si>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</si>
  <si>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</si>
  <si>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</si>
  <si>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</si>
  <si>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</si>
  <si>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</si>
  <si>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</si>
  <si>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</si>
  <si>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</si>
  <si>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</si>
  <si>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</si>
  <si>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</si>
  <si>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</si>
  <si>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</si>
  <si>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</si>
  <si>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</si>
  <si>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</si>
  <si>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</si>
  <si>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</si>
  <si>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</si>
  <si>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</si>
  <si>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</si>
  <si>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</si>
  <si>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</si>
  <si>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</si>
  <si>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</si>
  <si>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</si>
  <si>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</si>
  <si>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</si>
  <si>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</si>
  <si>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</si>
  <si>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</si>
  <si>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</si>
  <si>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</si>
  <si>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</si>
  <si>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</si>
  <si>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</si>
  <si>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</si>
  <si>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</si>
  <si>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</si>
  <si>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</si>
  <si>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</si>
  <si>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</si>
  <si>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</si>
  <si>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</si>
  <si>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</si>
  <si>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</si>
  <si>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</si>
  <si>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</si>
  <si>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</si>
  <si>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</si>
  <si>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</si>
  <si>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</si>
  <si>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</si>
  <si>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</si>
  <si>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</si>
  <si>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</si>
  <si>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</si>
  <si>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</si>
  <si>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</si>
  <si>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</si>
  <si>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</si>
  <si>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</si>
  <si>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</si>
  <si>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</si>
  <si>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</si>
  <si>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</si>
  <si>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</si>
  <si>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</si>
  <si>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</si>
  <si>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</si>
  <si>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</si>
  <si>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</si>
  <si>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</si>
  <si>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</si>
  <si>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</si>
  <si>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</si>
  <si>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</si>
  <si>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</si>
  <si>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</si>
  <si>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</si>
  <si>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</si>
  <si>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</si>
  <si>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</si>
  <si>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</si>
  <si>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</si>
  <si>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</si>
  <si>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</si>
  <si>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</si>
  <si>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</si>
  <si>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</si>
  <si>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</si>
  <si>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</si>
  <si>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</si>
  <si>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</si>
  <si>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</si>
  <si>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</si>
  <si>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</si>
  <si>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</si>
  <si>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</si>
  <si>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</si>
  <si>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</si>
  <si>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</si>
  <si>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</si>
  <si>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</si>
  <si>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</si>
  <si>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</si>
  <si>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</si>
  <si>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</si>
  <si>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</si>
  <si>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</si>
  <si>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</si>
  <si>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</si>
  <si>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</si>
  <si>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</si>
  <si>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</si>
  <si>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</si>
  <si>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</si>
  <si>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</si>
  <si>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</si>
  <si>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</si>
  <si>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</si>
  <si>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</si>
  <si>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</si>
  <si>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</si>
  <si>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</si>
  <si>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</si>
  <si>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</si>
  <si>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</si>
  <si>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</si>
  <si>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</si>
  <si>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</si>
  <si>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</si>
  <si>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</si>
  <si>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</si>
  <si>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</si>
  <si>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</si>
  <si>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</si>
  <si>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</si>
  <si>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</si>
  <si>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</si>
  <si>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</si>
  <si>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</si>
  <si>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</si>
  <si>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</si>
  <si>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</si>
  <si>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</si>
  <si>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</si>
  <si>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</si>
  <si>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</si>
  <si>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</si>
  <si>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</si>
  <si>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</si>
  <si>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</si>
  <si>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</si>
  <si>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</si>
  <si>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</si>
  <si>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</si>
  <si>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</si>
  <si>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</si>
  <si>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</si>
  <si>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</si>
  <si>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</si>
  <si>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</si>
  <si>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</si>
  <si>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</si>
  <si>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</si>
  <si>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</si>
  <si>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</si>
  <si>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</si>
  <si>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</si>
  <si>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</si>
  <si>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</si>
  <si>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</si>
  <si>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</si>
  <si>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</si>
  <si>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</si>
  <si>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</si>
  <si>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</si>
  <si>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</si>
  <si>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</si>
  <si>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</si>
  <si>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</si>
  <si>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</si>
  <si>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</si>
  <si>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</si>
  <si>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</si>
  <si>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</si>
  <si>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</si>
  <si>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</si>
  <si>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</si>
  <si>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</si>
  <si>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</si>
  <si>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</si>
  <si>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</si>
  <si>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</si>
  <si>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</si>
  <si>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</si>
  <si>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</si>
  <si>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</si>
  <si>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</si>
  <si>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</si>
  <si>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</si>
  <si>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</si>
  <si>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</si>
  <si>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</si>
  <si>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</si>
  <si>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</si>
  <si>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</si>
  <si>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</si>
  <si>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</si>
  <si>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</si>
  <si>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</si>
  <si>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</si>
  <si>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</si>
  <si>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</si>
  <si>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</si>
  <si>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</si>
  <si>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</si>
  <si>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</si>
  <si>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</si>
  <si>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</si>
  <si>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</si>
  <si>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</si>
  <si>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</si>
  <si>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</si>
  <si>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</si>
  <si>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</si>
  <si>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</si>
  <si>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</si>
  <si>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</si>
  <si>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</si>
  <si>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</si>
  <si>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</si>
  <si>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</si>
  <si>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</si>
  <si>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</si>
  <si>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</si>
  <si>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</si>
  <si>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</si>
  <si>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</si>
  <si>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</si>
  <si>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</si>
  <si>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</si>
  <si>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</si>
  <si>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</si>
  <si>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</si>
  <si>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</si>
  <si>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</si>
  <si>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</si>
  <si>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</si>
  <si>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</si>
  <si>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</si>
  <si>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</si>
  <si>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</si>
  <si>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</si>
  <si>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</si>
  <si>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</si>
  <si>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</si>
  <si>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</si>
  <si>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</si>
  <si>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</si>
  <si>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</si>
  <si>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</si>
  <si>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</si>
  <si>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</si>
  <si>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</si>
  <si>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</si>
  <si>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</si>
  <si>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</si>
  <si>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</si>
  <si>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</si>
  <si>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</si>
  <si>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</si>
  <si>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</si>
  <si>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</si>
  <si>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</si>
  <si>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</si>
  <si>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</si>
  <si>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</si>
  <si>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</si>
  <si>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</si>
  <si>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</si>
  <si>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</si>
  <si>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</si>
  <si>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</si>
  <si>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</si>
  <si>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</si>
  <si>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</si>
  <si>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</si>
  <si>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</si>
  <si>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</si>
  <si>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</si>
  <si>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</si>
  <si>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</si>
  <si>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</si>
  <si>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</si>
  <si>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</si>
  <si>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</si>
  <si>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</si>
  <si>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</si>
  <si>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</si>
  <si>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</si>
  <si>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</si>
  <si>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</si>
  <si>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</si>
  <si>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</si>
  <si>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</si>
  <si>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</si>
  <si>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</si>
  <si>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</si>
  <si>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</si>
  <si>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</si>
  <si>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</si>
  <si>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</si>
  <si>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</si>
  <si>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</si>
  <si>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</si>
  <si>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</si>
  <si>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</si>
  <si>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</si>
  <si>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</si>
  <si>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</si>
  <si>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</si>
  <si>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</si>
  <si>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</si>
  <si>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</si>
  <si>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</si>
  <si>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</si>
  <si>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</si>
  <si>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</si>
  <si>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</si>
  <si>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</si>
  <si>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</si>
  <si>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</si>
  <si>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</si>
  <si>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</si>
  <si>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</si>
  <si>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</si>
  <si>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</si>
  <si>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</si>
  <si>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</si>
  <si>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</si>
  <si>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</si>
  <si>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</si>
  <si>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</si>
  <si>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</si>
  <si>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</si>
  <si>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</si>
  <si>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</si>
  <si>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</si>
  <si>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</si>
  <si>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</si>
  <si>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</si>
  <si>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</si>
  <si>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</si>
  <si>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</si>
  <si>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</si>
  <si>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</si>
  <si>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</si>
  <si>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</si>
  <si>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</si>
  <si>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</si>
  <si>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</si>
  <si>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</si>
  <si>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</si>
  <si>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</si>
  <si>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</si>
  <si>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</si>
  <si>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</si>
  <si>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</si>
  <si>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</si>
  <si>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</si>
  <si>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</si>
  <si>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</si>
  <si>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</si>
  <si>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</si>
  <si>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</si>
  <si>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</si>
  <si>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</si>
  <si>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</si>
  <si>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</si>
  <si>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</si>
  <si>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</si>
  <si>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</si>
  <si>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</si>
  <si>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</si>
  <si>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</si>
  <si>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</si>
  <si>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</si>
  <si>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</si>
  <si>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</si>
  <si>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</si>
  <si>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</si>
  <si>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</si>
  <si>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</si>
  <si>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</si>
  <si>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</si>
  <si>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</si>
  <si>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</si>
  <si>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</si>
  <si>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</si>
  <si>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</si>
  <si>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</si>
  <si>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</si>
  <si>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</si>
  <si>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</si>
  <si>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</si>
  <si>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</si>
  <si>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</si>
  <si>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</si>
  <si>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</si>
  <si>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</si>
  <si>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</si>
  <si>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</si>
  <si>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</si>
  <si>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</si>
  <si>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</si>
  <si>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</si>
  <si>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</si>
  <si>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</si>
  <si>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</si>
  <si>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</si>
  <si>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</si>
  <si>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</si>
  <si>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</si>
  <si>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</si>
  <si>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</si>
  <si>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</si>
  <si>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</si>
  <si>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</si>
  <si>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</si>
  <si>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</si>
  <si>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</si>
  <si>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</si>
  <si>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</si>
  <si>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</si>
  <si>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</si>
  <si>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</si>
  <si>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</si>
  <si>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</si>
  <si>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</si>
  <si>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</si>
  <si>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</si>
  <si>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</si>
  <si>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</si>
  <si>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</si>
  <si>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</si>
  <si>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</si>
  <si>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</si>
  <si>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</si>
  <si>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</si>
  <si>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</si>
  <si>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</si>
  <si>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</si>
  <si>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</si>
  <si>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</si>
  <si>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</si>
  <si>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</si>
  <si>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</si>
  <si>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</si>
  <si>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</si>
  <si>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</si>
  <si>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</si>
  <si>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</si>
  <si>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</si>
  <si>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</si>
  <si>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</si>
  <si>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</si>
  <si>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</si>
  <si>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</si>
  <si>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</si>
  <si>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</si>
  <si>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</si>
  <si>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</si>
  <si>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</si>
  <si>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</si>
  <si>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</si>
  <si>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</si>
  <si>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</si>
  <si>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</si>
  <si>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</si>
  <si>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</si>
  <si>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</si>
  <si>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</si>
  <si>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</si>
  <si>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</si>
  <si>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</si>
  <si>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</si>
  <si>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</si>
  <si>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</si>
  <si>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</si>
  <si>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</si>
  <si>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</si>
  <si>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</si>
  <si>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</si>
  <si>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</si>
  <si>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</si>
  <si>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</si>
  <si>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</si>
  <si>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</si>
  <si>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</si>
  <si>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</si>
  <si>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</si>
  <si>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</si>
  <si>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</si>
  <si>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</si>
  <si>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</si>
  <si>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</si>
  <si>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</si>
  <si>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</si>
  <si>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</si>
  <si>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</si>
  <si>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</si>
  <si>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</si>
  <si>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</si>
  <si>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</si>
  <si>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</si>
  <si>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</si>
  <si>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</si>
  <si>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</si>
  <si>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</si>
  <si>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</si>
  <si>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</si>
  <si>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</si>
  <si>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</si>
  <si>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</si>
  <si>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</si>
  <si>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</si>
  <si>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</si>
  <si>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</si>
  <si>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</si>
  <si>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</si>
  <si>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</si>
  <si>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</si>
  <si>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</si>
  <si>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</si>
  <si>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</si>
  <si>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</si>
  <si>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</si>
  <si>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</si>
  <si>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</si>
  <si>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</si>
  <si>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</si>
  <si>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</si>
  <si>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</si>
  <si>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</si>
  <si>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</si>
  <si>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</si>
  <si>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</si>
  <si>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</si>
  <si>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</si>
  <si>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</si>
  <si>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</si>
  <si>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</si>
  <si>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</si>
  <si>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</si>
  <si>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</si>
  <si>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</si>
  <si>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</si>
  <si>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</si>
  <si>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</si>
  <si>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</si>
  <si>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</si>
  <si>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</si>
  <si>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</si>
  <si>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</si>
  <si>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</si>
  <si>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</si>
  <si>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</si>
  <si>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</si>
  <si>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</si>
  <si>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</si>
  <si>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</si>
  <si>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</si>
  <si>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</si>
  <si>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</si>
  <si>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</si>
  <si>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</si>
  <si>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</si>
  <si>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</si>
  <si>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</si>
  <si>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</si>
  <si>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</si>
  <si>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</si>
  <si>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</si>
  <si>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</si>
  <si>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</si>
  <si>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</si>
  <si>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</si>
  <si>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</si>
  <si>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</si>
  <si>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</si>
  <si>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</si>
  <si>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</si>
  <si>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</si>
  <si>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</si>
  <si>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</si>
  <si>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</si>
  <si>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</si>
  <si>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</si>
  <si>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</si>
  <si>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</si>
  <si>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</si>
  <si>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</si>
  <si>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</si>
  <si>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</si>
  <si>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</si>
  <si>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</si>
  <si>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</si>
  <si>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</si>
  <si>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</si>
  <si>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</si>
  <si>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</si>
  <si>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</si>
  <si>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</si>
  <si>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</si>
  <si>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</si>
  <si>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</si>
  <si>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</si>
  <si>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</si>
  <si>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</si>
  <si>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</si>
  <si>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</si>
  <si>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</si>
  <si>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</si>
  <si>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</si>
  <si>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</si>
  <si>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</si>
  <si>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</si>
  <si>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</si>
  <si>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</si>
  <si>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</si>
  <si>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</si>
  <si>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</si>
  <si>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</si>
  <si>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</si>
  <si>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</si>
  <si>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</si>
  <si>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</si>
  <si>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</si>
  <si>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</si>
  <si>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</si>
  <si>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</si>
  <si>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</si>
  <si>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</si>
  <si>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</si>
  <si>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</si>
  <si>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</si>
  <si>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</si>
  <si>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</si>
  <si>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</si>
  <si>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</si>
  <si>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</si>
  <si>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</si>
  <si>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</si>
  <si>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</si>
  <si>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</si>
  <si>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</si>
  <si>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</si>
  <si>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</si>
  <si>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</si>
  <si>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</si>
  <si>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</si>
  <si>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</si>
  <si>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</si>
  <si>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</si>
  <si>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</si>
  <si>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</si>
  <si>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</si>
  <si>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</si>
  <si>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</si>
  <si>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</si>
  <si>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</si>
  <si>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</si>
  <si>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</si>
  <si>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</si>
  <si>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</si>
  <si>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</si>
  <si>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</si>
  <si>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</si>
  <si>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</si>
  <si>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</si>
  <si>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</si>
  <si>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</si>
  <si>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</si>
  <si>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</si>
  <si>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</si>
  <si>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</si>
  <si>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</si>
  <si>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</si>
  <si>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</si>
  <si>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</si>
  <si>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</si>
  <si>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</si>
  <si>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</si>
  <si>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</si>
  <si>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</si>
  <si>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</si>
  <si>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</si>
  <si>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</si>
  <si>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</si>
  <si>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</si>
  <si>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</si>
  <si>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</si>
  <si>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</si>
  <si>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</si>
  <si>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</si>
  <si>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</si>
  <si>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</si>
  <si>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</si>
  <si>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</si>
  <si>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</si>
  <si>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</si>
  <si>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</si>
  <si>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</si>
  <si>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</si>
  <si>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</si>
  <si>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</si>
  <si>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</si>
  <si>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</si>
  <si>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</si>
  <si>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</si>
  <si>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</si>
  <si>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</si>
  <si>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</si>
  <si>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</si>
  <si>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</si>
  <si>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</si>
  <si>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</si>
  <si>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</si>
  <si>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</si>
  <si>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</si>
  <si>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</si>
  <si>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</si>
  <si>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</si>
  <si>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</si>
  <si>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</si>
  <si>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</si>
  <si>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</si>
  <si>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</si>
  <si>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</si>
  <si>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</si>
  <si>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</si>
  <si>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</si>
  <si>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</si>
  <si>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</si>
  <si>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</si>
  <si>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</si>
  <si>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</si>
  <si>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</si>
  <si>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</si>
  <si>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</si>
  <si>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</si>
  <si>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</si>
  <si>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</si>
  <si>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</si>
  <si>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</si>
  <si>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</si>
  <si>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</si>
  <si>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</si>
  <si>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</si>
  <si>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</si>
  <si>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</si>
  <si>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</si>
  <si>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</si>
  <si>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</si>
  <si>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</si>
  <si>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</si>
  <si>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</si>
  <si>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</si>
  <si>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</si>
  <si>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</si>
  <si>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</si>
  <si>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</si>
  <si>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</si>
  <si>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</si>
  <si>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</si>
  <si>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</si>
  <si>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</si>
  <si>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</si>
  <si>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</si>
  <si>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</si>
  <si>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</si>
  <si>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</si>
  <si>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</si>
  <si>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</si>
  <si>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</si>
  <si>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</si>
  <si>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</si>
  <si>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</si>
  <si>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</si>
  <si>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</si>
  <si>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</si>
  <si>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</si>
  <si>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</si>
  <si>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</si>
  <si>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</si>
  <si>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</si>
  <si>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</si>
  <si>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</si>
  <si>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</si>
  <si>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</si>
  <si>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</si>
  <si>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</si>
  <si>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</si>
  <si>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</si>
  <si>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</si>
  <si>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</si>
  <si>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</si>
  <si>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</si>
  <si>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</si>
  <si>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</si>
  <si>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</si>
  <si>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</si>
  <si>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</si>
  <si>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</si>
  <si>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</si>
  <si>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</si>
  <si>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</si>
  <si>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</si>
  <si>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</si>
  <si>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</si>
  <si>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</si>
  <si>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</si>
  <si>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</si>
  <si>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</si>
  <si>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</si>
  <si>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</si>
  <si>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</si>
  <si>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</si>
  <si>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</si>
  <si>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</si>
  <si>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</si>
  <si>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</si>
  <si>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</si>
  <si>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</si>
  <si>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</si>
  <si>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</si>
  <si>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</si>
  <si>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</si>
  <si>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</si>
  <si>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</si>
  <si>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</si>
  <si>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</si>
  <si>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</si>
  <si>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</si>
  <si>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</si>
  <si>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</si>
  <si>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</si>
  <si>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</si>
  <si>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</si>
  <si>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</si>
  <si>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</si>
  <si>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</si>
  <si>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</si>
  <si>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</si>
  <si>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</si>
  <si>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</si>
  <si>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</si>
  <si>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</si>
  <si>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</si>
  <si>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</si>
  <si>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</si>
  <si>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</si>
  <si>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</si>
  <si>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</si>
  <si>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</si>
  <si>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</si>
  <si>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</si>
  <si>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</si>
  <si>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</si>
  <si>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</si>
  <si>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</si>
  <si>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</si>
  <si>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</si>
  <si>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</si>
  <si>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</si>
  <si>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</si>
  <si>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</si>
  <si>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</si>
  <si>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</si>
  <si>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</si>
  <si>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</si>
  <si>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</si>
  <si>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</si>
  <si>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</si>
  <si>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</si>
  <si>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</si>
  <si>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</si>
  <si>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</si>
  <si>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</si>
  <si>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</si>
  <si>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</si>
  <si>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</si>
  <si>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</si>
  <si>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</si>
  <si>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</si>
  <si>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</si>
  <si>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</si>
  <si>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</si>
  <si>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</si>
  <si>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</si>
  <si>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</si>
  <si>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</si>
  <si>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</si>
  <si>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</si>
  <si>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</si>
  <si>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</si>
  <si>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</si>
  <si>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</si>
  <si>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</si>
  <si>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</si>
  <si>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</si>
  <si>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</si>
  <si>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</si>
  <si>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</si>
  <si>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</si>
  <si>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</si>
  <si>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</si>
  <si>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</si>
  <si>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</si>
  <si>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</si>
  <si>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</si>
  <si>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</si>
  <si>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</si>
  <si>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</si>
  <si>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</si>
  <si>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</si>
  <si>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</si>
  <si>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</si>
  <si>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</si>
  <si>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</si>
  <si>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</si>
  <si>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</si>
  <si>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</si>
  <si>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</si>
  <si>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</si>
  <si>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</si>
  <si>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</si>
  <si>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</si>
  <si>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</si>
  <si>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</si>
  <si>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</si>
  <si>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</si>
  <si>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</si>
  <si>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</si>
  <si>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</si>
  <si>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</si>
  <si>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</si>
  <si>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</si>
  <si>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</si>
  <si>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</si>
  <si>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</si>
  <si>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</si>
  <si>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</si>
  <si>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</si>
  <si>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</si>
  <si>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</si>
  <si>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</si>
  <si>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</si>
  <si>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</si>
  <si>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</si>
  <si>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</si>
  <si>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</si>
  <si>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</si>
  <si>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</si>
  <si>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</si>
  <si>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</si>
  <si>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</si>
  <si>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</si>
  <si>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</si>
  <si>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</si>
  <si>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</si>
  <si>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</si>
  <si>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</si>
  <si>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</si>
  <si>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</si>
  <si>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</si>
  <si>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</si>
  <si>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</si>
  <si>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</si>
  <si>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</si>
  <si>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</si>
  <si>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</si>
  <si>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</si>
  <si>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</si>
  <si>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</si>
  <si>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</si>
  <si>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</si>
  <si>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</si>
  <si>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</si>
  <si>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</si>
  <si>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</si>
  <si>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</si>
  <si>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</si>
  <si>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</si>
  <si>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</si>
  <si>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</si>
  <si>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</si>
  <si>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</si>
  <si>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</si>
  <si>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</si>
  <si>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</si>
  <si>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</si>
  <si>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</si>
  <si>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</si>
  <si>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</si>
  <si>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</si>
  <si>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</si>
  <si>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</si>
  <si>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</si>
  <si>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</si>
  <si>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</si>
  <si>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</si>
  <si>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</si>
  <si>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</si>
  <si>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</si>
  <si>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</si>
  <si>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</si>
  <si>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</si>
  <si>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</si>
  <si>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</si>
  <si>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</si>
  <si>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</si>
  <si>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</si>
  <si>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</si>
  <si>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</si>
  <si>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</si>
  <si>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</si>
  <si>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</si>
  <si>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</si>
  <si>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</si>
  <si>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</si>
  <si>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</si>
  <si>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</si>
  <si>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</si>
  <si>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</si>
  <si>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</si>
  <si>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</si>
  <si>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</si>
  <si>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</si>
  <si>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</si>
  <si>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</si>
  <si>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</si>
  <si>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</si>
  <si>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</si>
  <si>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</si>
  <si>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</si>
  <si>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</si>
  <si>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</si>
  <si>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</si>
  <si>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</si>
  <si>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</si>
  <si>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</si>
  <si>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</si>
  <si>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</si>
  <si>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</si>
  <si>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</si>
  <si>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</si>
  <si>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</si>
  <si>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</si>
  <si>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</si>
  <si>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</si>
  <si>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</si>
  <si>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</si>
  <si>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</si>
  <si>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</si>
  <si>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</si>
  <si>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</si>
  <si>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</si>
  <si>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</si>
  <si>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</si>
  <si>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</si>
  <si>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</si>
  <si>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</si>
  <si>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</si>
  <si>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</si>
  <si>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</si>
  <si>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</si>
  <si>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</si>
  <si>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</si>
  <si>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</si>
  <si>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</si>
  <si>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</si>
  <si>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</si>
  <si>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</si>
  <si>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</si>
  <si>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</si>
  <si>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</si>
  <si>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</si>
  <si>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</si>
  <si>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</si>
  <si>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</si>
  <si>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</si>
  <si>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</si>
  <si>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</si>
  <si>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</si>
  <si>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</si>
  <si>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</si>
  <si>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</si>
  <si>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</si>
  <si>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</si>
  <si>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</si>
  <si>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</si>
  <si>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</si>
  <si>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</si>
  <si>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</si>
  <si>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</si>
  <si>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</si>
  <si>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</si>
  <si>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</si>
  <si>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</si>
  <si>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</si>
  <si>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</si>
  <si>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</si>
  <si>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</si>
  <si>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</si>
  <si>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</si>
  <si>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</si>
  <si>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</si>
  <si>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</si>
  <si>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</si>
  <si>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</si>
  <si>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</si>
  <si>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</si>
  <si>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</si>
  <si>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</si>
  <si>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</si>
  <si>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</si>
  <si>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</si>
  <si>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</si>
  <si>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</si>
  <si>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</si>
  <si>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</si>
  <si>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</si>
  <si>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</si>
  <si>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</si>
  <si>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</si>
  <si>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</si>
  <si>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</si>
  <si>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</si>
  <si>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</si>
  <si>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</si>
  <si>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</si>
  <si>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</si>
  <si>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</si>
  <si>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</si>
  <si>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</si>
  <si>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</si>
  <si>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</si>
  <si>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</si>
  <si>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</si>
  <si>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</si>
  <si>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</si>
  <si>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</si>
  <si>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</si>
  <si>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</si>
  <si>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</si>
  <si>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</si>
  <si>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</si>
  <si>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</si>
  <si>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</si>
  <si>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</si>
  <si>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</si>
  <si>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</si>
  <si>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</si>
  <si>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</si>
  <si>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</si>
  <si>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</si>
  <si>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</si>
  <si>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</si>
  <si>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</si>
  <si>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</si>
  <si>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</si>
  <si>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</si>
  <si>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</si>
  <si>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</si>
  <si>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</si>
  <si>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</si>
  <si>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</si>
  <si>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</si>
  <si>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</si>
  <si>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</si>
  <si>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</si>
  <si>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</si>
  <si>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</si>
  <si>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</si>
  <si>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</si>
  <si>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</si>
  <si>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</si>
  <si>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</si>
  <si>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</si>
  <si>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</si>
  <si>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</si>
  <si>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</si>
  <si>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</si>
  <si>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</si>
  <si>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</si>
  <si>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</si>
  <si>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</si>
  <si>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</si>
  <si>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</si>
  <si>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</si>
  <si>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</si>
  <si>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</si>
  <si>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</si>
  <si>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</si>
  <si>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</si>
  <si>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</si>
  <si>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</si>
  <si>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</si>
  <si>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</si>
  <si>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</si>
  <si>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</si>
  <si>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</si>
  <si>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</si>
  <si>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</si>
  <si>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</si>
  <si>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</si>
  <si>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</si>
  <si>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</si>
  <si>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</si>
  <si>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</si>
  <si>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</si>
  <si>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</si>
  <si>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</si>
  <si>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</si>
  <si>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</si>
  <si>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</si>
  <si>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</si>
  <si>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</si>
  <si>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</si>
  <si>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</si>
  <si>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</si>
  <si>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</si>
  <si>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</si>
  <si>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</si>
  <si>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</si>
  <si>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</si>
  <si>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</si>
  <si>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</si>
  <si>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</si>
  <si>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</si>
  <si>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</si>
  <si>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</si>
  <si>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</si>
  <si>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</si>
  <si>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</si>
  <si>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</si>
  <si>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</si>
  <si>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</si>
  <si>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</si>
  <si>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</si>
  <si>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</si>
  <si>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</si>
  <si>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</si>
  <si>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</si>
  <si>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</si>
  <si>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</si>
  <si>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</si>
  <si>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</si>
  <si>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</si>
  <si>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</si>
  <si>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</si>
  <si>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</si>
  <si>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</si>
  <si>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</si>
  <si>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</si>
  <si>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</si>
  <si>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</si>
  <si>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</si>
  <si>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</si>
  <si>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</si>
  <si>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</si>
  <si>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</si>
  <si>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</si>
  <si>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</si>
  <si>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</si>
  <si>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</si>
  <si>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</si>
  <si>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</si>
  <si>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</si>
  <si>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</si>
  <si>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</si>
  <si>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</si>
  <si>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</si>
  <si>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</si>
  <si>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</si>
  <si>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</si>
  <si>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</si>
  <si>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</si>
  <si>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</si>
  <si>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</si>
  <si>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</si>
  <si>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</si>
  <si>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</si>
  <si>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</si>
  <si>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</si>
  <si>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</si>
  <si>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</si>
  <si>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</si>
  <si>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</si>
  <si>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</si>
  <si>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</si>
  <si>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</si>
  <si>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</si>
  <si>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</si>
  <si>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</si>
  <si>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</si>
  <si>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</si>
  <si>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</si>
  <si>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</si>
  <si>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</si>
  <si>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</si>
  <si>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</si>
  <si>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</si>
  <si>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</si>
  <si>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</si>
  <si>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</si>
  <si>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</si>
  <si>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</si>
  <si>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</si>
  <si>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</si>
  <si>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</si>
  <si>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</si>
  <si>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</si>
  <si>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</si>
  <si>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</si>
  <si>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</si>
  <si>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</si>
  <si>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</si>
  <si>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</si>
  <si>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</si>
  <si>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</si>
  <si>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</si>
  <si>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</si>
  <si>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</si>
  <si>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</si>
  <si>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</si>
  <si>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</si>
  <si>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</si>
  <si>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</si>
  <si>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</si>
  <si>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</si>
  <si>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</si>
  <si>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</si>
  <si>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</si>
  <si>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</si>
  <si>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</si>
  <si>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</si>
  <si>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</si>
  <si>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</si>
  <si>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</si>
  <si>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</si>
  <si>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</si>
  <si>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</si>
  <si>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</si>
  <si>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</si>
  <si>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</si>
  <si>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</si>
  <si>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</si>
  <si>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</si>
  <si>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</si>
  <si>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</si>
  <si>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</si>
  <si>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</si>
  <si>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</si>
  <si>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</si>
  <si>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</si>
  <si>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</si>
  <si>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</si>
  <si>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</si>
  <si>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</si>
  <si>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</si>
  <si>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</si>
  <si>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</si>
  <si>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</si>
  <si>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</si>
  <si>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</si>
  <si>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</si>
  <si>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</si>
  <si>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</si>
  <si>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</si>
  <si>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</si>
  <si>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</si>
  <si>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</si>
  <si>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</si>
  <si>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</si>
  <si>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</si>
  <si>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</si>
  <si>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</si>
  <si>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</si>
  <si>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</si>
  <si>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</si>
  <si>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</si>
  <si>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</si>
  <si>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</si>
  <si>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</si>
  <si>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</si>
  <si>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</si>
  <si>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</si>
  <si>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</si>
  <si>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</si>
  <si>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</si>
  <si>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</si>
  <si>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</si>
  <si>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</si>
  <si>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</si>
  <si>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</si>
  <si>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</si>
  <si>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</si>
  <si>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</si>
  <si>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</si>
  <si>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</si>
  <si>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</si>
  <si>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</si>
  <si>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</si>
  <si>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</si>
  <si>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</si>
  <si>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</si>
  <si>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</si>
  <si>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</si>
  <si>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</si>
  <si>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</si>
  <si>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</si>
  <si>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</si>
  <si>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</si>
  <si>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</si>
  <si>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</si>
  <si>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</si>
  <si>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</si>
  <si>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</si>
  <si>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</si>
  <si>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</si>
  <si>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</si>
  <si>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</si>
  <si>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</si>
  <si>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</si>
  <si>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</si>
  <si>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</si>
  <si>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</si>
  <si>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</si>
  <si>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</si>
  <si>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</si>
  <si>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</si>
  <si>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</si>
  <si>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</si>
  <si>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</si>
  <si>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</si>
  <si>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</si>
  <si>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</si>
  <si>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</si>
  <si>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</si>
  <si>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</si>
  <si>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</si>
  <si>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</si>
  <si>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</si>
  <si>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</si>
  <si>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</si>
  <si>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</si>
  <si>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</si>
  <si>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</si>
  <si>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</si>
  <si>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</si>
  <si>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</si>
  <si>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</si>
  <si>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</si>
  <si>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</si>
  <si>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</si>
  <si>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</si>
  <si>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</si>
  <si>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</si>
  <si>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</si>
  <si>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</si>
  <si>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</si>
  <si>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</si>
  <si>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</si>
  <si>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</si>
  <si>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</si>
  <si>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</si>
  <si>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</si>
  <si>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</si>
  <si>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</si>
  <si>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</si>
  <si>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</si>
  <si>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</si>
  <si>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</si>
  <si>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</si>
  <si>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</si>
  <si>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</si>
  <si>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</si>
  <si>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</si>
  <si>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</si>
  <si>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</si>
  <si>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</si>
  <si>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</si>
  <si>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</si>
  <si>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</si>
  <si>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</si>
  <si>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</si>
  <si>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</si>
  <si>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</si>
  <si>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</si>
  <si>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</si>
  <si>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</si>
  <si>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</si>
  <si>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</si>
  <si>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</si>
  <si>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</si>
  <si>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</si>
  <si>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</si>
  <si>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</si>
  <si>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</si>
  <si>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</si>
  <si>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</si>
  <si>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</si>
  <si>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</si>
  <si>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</si>
  <si>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</si>
  <si>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</si>
  <si>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</si>
  <si>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</si>
  <si>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</si>
  <si>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</si>
  <si>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</si>
  <si>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</si>
  <si>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</si>
  <si>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</si>
  <si>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</si>
  <si>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</si>
  <si>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</si>
  <si>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</si>
  <si>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</si>
  <si>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</si>
  <si>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</si>
  <si>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</si>
  <si>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</si>
  <si>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</si>
  <si>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</si>
  <si>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</si>
  <si>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</si>
  <si>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</si>
  <si>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</si>
  <si>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</si>
  <si>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</si>
  <si>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</si>
  <si>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</si>
  <si>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</si>
  <si>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</si>
  <si>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</si>
  <si>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</si>
  <si>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</si>
  <si>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</si>
  <si>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</si>
  <si>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</si>
  <si>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</si>
  <si>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</si>
  <si>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</si>
  <si>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</si>
  <si>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</si>
  <si>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</si>
  <si>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</si>
  <si>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</si>
  <si>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</si>
  <si>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</si>
  <si>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</si>
  <si>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</si>
  <si>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</si>
  <si>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</si>
  <si>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</si>
  <si>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</si>
  <si>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</si>
  <si>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</si>
  <si>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</si>
  <si>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</si>
  <si>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</si>
  <si>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</si>
  <si>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</si>
  <si>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</si>
  <si>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</si>
  <si>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</si>
  <si>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</si>
  <si>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</si>
  <si>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</si>
  <si>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</si>
  <si>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</si>
  <si>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</si>
  <si>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</si>
  <si>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</si>
  <si>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</si>
  <si>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</si>
  <si>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</si>
  <si>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</si>
  <si>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</si>
  <si>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</si>
  <si>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</si>
  <si>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</si>
  <si>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</si>
  <si>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</si>
  <si>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</si>
  <si>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</si>
  <si>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</si>
  <si>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</si>
  <si>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</si>
  <si>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</si>
  <si>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</si>
  <si>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</si>
  <si>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</si>
  <si>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</si>
  <si>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</si>
  <si>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</si>
  <si>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</si>
  <si>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</si>
  <si>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</si>
  <si>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</si>
  <si>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</si>
  <si>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</si>
  <si>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</si>
  <si>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</si>
  <si>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</si>
  <si>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</si>
  <si>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</si>
  <si>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</si>
  <si>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</si>
  <si>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</si>
  <si>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</si>
  <si>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</si>
  <si>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</si>
  <si>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</si>
  <si>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</si>
  <si>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</si>
  <si>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</si>
  <si>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</si>
  <si>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</si>
  <si>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</si>
  <si>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</si>
  <si>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</si>
  <si>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</si>
  <si>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</si>
  <si>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</si>
  <si>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</si>
  <si>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</si>
  <si>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</si>
  <si>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</si>
  <si>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</si>
  <si>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</si>
  <si>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</si>
  <si>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</si>
  <si>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</si>
  <si>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</si>
  <si>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</si>
  <si>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</si>
  <si>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</si>
  <si>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</si>
  <si>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</si>
  <si>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</si>
  <si>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</si>
  <si>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</si>
  <si>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</si>
  <si>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</si>
  <si>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</si>
  <si>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</si>
  <si>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</si>
  <si>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</si>
  <si>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</si>
  <si>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</si>
  <si>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</si>
  <si>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</si>
  <si>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</si>
  <si>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</si>
  <si>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</si>
  <si>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</si>
  <si>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</si>
  <si>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</si>
  <si>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</si>
  <si>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</si>
  <si>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</si>
  <si>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</si>
  <si>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</si>
  <si>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</si>
  <si>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</si>
  <si>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</si>
  <si>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</si>
  <si>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</si>
  <si>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</si>
  <si>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</si>
  <si>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</si>
  <si>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</si>
  <si>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</si>
  <si>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</si>
  <si>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</si>
  <si>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</si>
  <si>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</si>
  <si>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</si>
  <si>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</si>
  <si>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</si>
  <si>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</si>
  <si>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</si>
  <si>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</si>
  <si>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</si>
  <si>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</si>
  <si>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</si>
  <si>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</si>
  <si>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</si>
  <si>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</si>
  <si>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</si>
  <si>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</si>
  <si>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</si>
  <si>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</si>
  <si>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</si>
  <si>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</si>
  <si>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</si>
  <si>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</si>
  <si>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</si>
  <si>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</si>
  <si>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</si>
  <si>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</si>
  <si>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</si>
  <si>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</si>
  <si>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</si>
  <si>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</si>
  <si>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</si>
  <si>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</si>
  <si>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</si>
  <si>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</si>
  <si>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</si>
  <si>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</si>
  <si>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</si>
  <si>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</si>
  <si>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</si>
  <si>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</si>
  <si>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</si>
  <si>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</si>
  <si>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</si>
  <si>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</si>
  <si>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</si>
  <si>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</si>
  <si>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</si>
  <si>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</si>
  <si>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</si>
  <si>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</si>
  <si>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</si>
  <si>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</si>
  <si>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</si>
  <si>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</si>
  <si>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</si>
  <si>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</si>
  <si>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</si>
  <si>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</si>
  <si>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</si>
  <si>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</si>
  <si>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</si>
  <si>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</si>
  <si>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</si>
  <si>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</si>
  <si>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</si>
  <si>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</si>
  <si>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</si>
  <si>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</si>
  <si>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</si>
  <si>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</si>
  <si>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</si>
  <si>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</si>
  <si>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</si>
  <si>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</si>
  <si>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</si>
  <si>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</si>
  <si>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</si>
  <si>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</si>
  <si>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</si>
  <si>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</si>
  <si>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</si>
  <si>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</si>
  <si>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</si>
  <si>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</si>
  <si>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</si>
  <si>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</si>
  <si>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</si>
  <si>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</si>
  <si>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</si>
  <si>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</si>
  <si>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</si>
  <si>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</si>
  <si>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</si>
  <si>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</si>
  <si>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</si>
  <si>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</si>
  <si>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</si>
  <si>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</si>
  <si>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</si>
  <si>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</si>
  <si>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</si>
  <si>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</si>
  <si>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</si>
  <si>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</si>
  <si>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</si>
  <si>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</si>
  <si>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</si>
  <si>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</si>
  <si>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</si>
  <si>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</si>
  <si>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</si>
  <si>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</si>
  <si>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</si>
  <si>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</si>
  <si>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</si>
  <si>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</si>
  <si>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</si>
  <si>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</si>
  <si>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</si>
  <si>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</si>
  <si>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</si>
  <si>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</si>
  <si>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</si>
  <si>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</si>
  <si>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</si>
  <si>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</si>
  <si>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</si>
  <si>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</si>
  <si>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</si>
  <si>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</si>
  <si>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</si>
  <si>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</si>
  <si>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</si>
  <si>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</si>
  <si>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</si>
  <si>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</si>
  <si>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</si>
  <si>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</si>
  <si>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</si>
  <si>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</si>
  <si>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</si>
  <si>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</si>
  <si>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</si>
  <si>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</si>
  <si>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</si>
  <si>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</si>
  <si>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</si>
  <si>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</si>
  <si>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</si>
  <si>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</si>
  <si>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</si>
  <si>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</si>
  <si>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</si>
  <si>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</si>
  <si>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</si>
  <si>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</si>
  <si>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</si>
  <si>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</si>
  <si>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</si>
  <si>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</si>
  <si>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</si>
  <si>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</si>
  <si>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</si>
  <si>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</si>
  <si>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</si>
  <si>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</si>
  <si>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</si>
  <si>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</si>
  <si>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</si>
  <si>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</si>
  <si>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</si>
  <si>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</si>
  <si>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</si>
  <si>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</si>
  <si>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</si>
  <si>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</si>
  <si>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</si>
  <si>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</si>
  <si>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</si>
  <si>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</si>
  <si>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</si>
  <si>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</si>
  <si>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</si>
  <si>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</si>
  <si>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</si>
  <si>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</si>
  <si>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</si>
  <si>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</si>
  <si>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</si>
  <si>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</si>
  <si>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</si>
  <si>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</si>
  <si>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</si>
  <si>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</si>
  <si>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</si>
  <si>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</si>
  <si>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</si>
  <si>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</si>
  <si>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</si>
  <si>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</si>
  <si>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</si>
  <si>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</si>
  <si>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</si>
  <si>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</si>
  <si>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</si>
  <si>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</si>
  <si>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</si>
  <si>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</si>
  <si>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</si>
  <si>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</si>
  <si>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</si>
  <si>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</si>
  <si>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</si>
  <si>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</si>
  <si>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</si>
  <si>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</si>
  <si>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</si>
  <si>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</si>
  <si>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</si>
  <si>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</si>
  <si>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</si>
  <si>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</si>
  <si>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</si>
  <si>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</si>
  <si>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</si>
  <si>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</si>
  <si>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</si>
  <si>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</si>
  <si>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</si>
  <si>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</si>
  <si>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</si>
  <si>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</si>
  <si>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</si>
  <si>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</si>
  <si>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</si>
  <si>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</si>
  <si>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</si>
  <si>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</si>
  <si>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</si>
  <si>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</si>
  <si>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</si>
  <si>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</si>
  <si>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</si>
  <si>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</si>
  <si>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</si>
  <si>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</si>
  <si>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</si>
  <si>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</si>
  <si>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</si>
  <si>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</si>
  <si>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</si>
  <si>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</si>
  <si>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</si>
  <si>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</si>
  <si>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</si>
  <si>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</si>
  <si>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</si>
  <si>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</si>
  <si>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</si>
  <si>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</si>
  <si>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</si>
  <si>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</si>
  <si>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</si>
  <si>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</si>
  <si>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</si>
  <si>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</si>
  <si>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</si>
  <si>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</si>
  <si>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</si>
  <si>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</si>
  <si>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</si>
  <si>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</si>
  <si>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</si>
  <si>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</si>
  <si>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</si>
  <si>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</si>
  <si>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</si>
  <si>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</si>
  <si>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</si>
  <si>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</si>
  <si>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</si>
  <si>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</si>
  <si>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</si>
  <si>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</si>
  <si>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</si>
  <si>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</si>
  <si>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</si>
  <si>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</si>
  <si>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</si>
  <si>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</si>
  <si>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</si>
  <si>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</si>
  <si>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</si>
  <si>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</si>
  <si>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</si>
  <si>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</si>
  <si>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</si>
  <si>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</si>
  <si>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</si>
  <si>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</si>
  <si>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</si>
  <si>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</si>
  <si>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</si>
  <si>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</si>
  <si>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</si>
  <si>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</si>
  <si>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</si>
  <si>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</si>
  <si>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</si>
  <si>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</si>
  <si>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</si>
  <si>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</si>
  <si>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</si>
  <si>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</si>
  <si>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</si>
  <si>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</si>
  <si>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</si>
  <si>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</si>
  <si>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</si>
  <si>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</si>
  <si>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</si>
  <si>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</si>
  <si>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</si>
  <si>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</si>
  <si>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</si>
  <si>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</si>
  <si>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</si>
  <si>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</si>
  <si>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</si>
  <si>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</si>
  <si>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</si>
  <si>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</si>
  <si>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</si>
  <si>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</si>
  <si>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</si>
  <si>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</si>
  <si>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</si>
  <si>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</si>
  <si>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</si>
  <si>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</si>
  <si>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</si>
  <si>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</si>
  <si>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</si>
  <si>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</si>
  <si>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</si>
  <si>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</si>
  <si>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</si>
  <si>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</si>
  <si>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</si>
  <si>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</si>
  <si>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</si>
  <si>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</si>
  <si>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</si>
  <si>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</si>
  <si>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</si>
  <si>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</si>
  <si>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</si>
  <si>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</si>
  <si>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</si>
  <si>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</si>
  <si>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</si>
  <si>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</si>
  <si>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</si>
  <si>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</si>
  <si>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</si>
  <si>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</si>
  <si>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</si>
  <si>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</si>
  <si>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</si>
  <si>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</si>
  <si>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</si>
  <si>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</si>
  <si>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</si>
  <si>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</si>
  <si>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</si>
  <si>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</si>
  <si>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</si>
  <si>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</si>
  <si>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</si>
  <si>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</si>
  <si>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</si>
  <si>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</si>
  <si>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</si>
  <si>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</si>
  <si>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</si>
  <si>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</si>
  <si>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</si>
  <si>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</si>
  <si>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</si>
  <si>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</si>
  <si>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</si>
  <si>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</si>
  <si>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</si>
  <si>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</si>
  <si>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</si>
  <si>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</si>
  <si>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</si>
  <si>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</si>
  <si>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</si>
  <si>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</si>
  <si>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</si>
  <si>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</si>
  <si>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</si>
  <si>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</si>
  <si>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</si>
  <si>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</si>
  <si>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</si>
  <si>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</si>
  <si>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</si>
  <si>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</si>
  <si>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</si>
  <si>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</si>
  <si>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</si>
  <si>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</si>
  <si>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</si>
  <si>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</si>
  <si>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</si>
  <si>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</si>
  <si>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</si>
  <si>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</si>
  <si>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</si>
  <si>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</si>
  <si>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</si>
  <si>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</si>
  <si>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</si>
  <si>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</si>
  <si>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</si>
  <si>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</si>
  <si>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</si>
  <si>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</si>
  <si>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</si>
  <si>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</si>
  <si>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</si>
  <si>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</si>
  <si>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</si>
  <si>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</si>
  <si>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</si>
  <si>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</si>
  <si>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</si>
  <si>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</si>
  <si>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</si>
  <si>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</si>
  <si>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</si>
  <si>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</si>
  <si>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</si>
  <si>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</si>
  <si>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</si>
  <si>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</si>
  <si>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</si>
  <si>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</si>
  <si>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</si>
  <si>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</si>
  <si>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</si>
  <si>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</si>
  <si>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</si>
  <si>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</si>
  <si>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</si>
  <si>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</si>
  <si>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</si>
  <si>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</si>
  <si>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</si>
  <si>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</si>
  <si>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</si>
  <si>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</si>
  <si>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</si>
  <si>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</si>
  <si>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</si>
  <si>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</si>
  <si>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</si>
  <si>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</si>
  <si>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</si>
  <si>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</si>
  <si>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</si>
  <si>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</si>
  <si>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</si>
  <si>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</si>
  <si>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</si>
  <si>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</si>
  <si>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</si>
  <si>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</si>
  <si>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</si>
  <si>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</si>
  <si>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</si>
  <si>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</si>
  <si>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</si>
  <si>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</si>
  <si>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</si>
  <si>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</si>
  <si>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</si>
  <si>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</si>
  <si>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</si>
  <si>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</si>
  <si>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</si>
  <si>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</si>
  <si>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</si>
  <si>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</si>
  <si>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</si>
  <si>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</si>
  <si>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</si>
  <si>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</si>
  <si>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</si>
  <si>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</si>
  <si>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</si>
  <si>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</si>
  <si>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</si>
  <si>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</si>
  <si>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</si>
  <si>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</si>
  <si>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</si>
  <si>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</si>
  <si>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</si>
  <si>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</si>
  <si>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</si>
  <si>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</si>
  <si>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</si>
  <si>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</si>
  <si>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</si>
  <si>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</si>
  <si>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</si>
  <si>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</si>
  <si>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</si>
  <si>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</si>
  <si>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</si>
  <si>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</si>
  <si>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</si>
  <si>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</si>
  <si>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</si>
  <si>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</si>
  <si>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</si>
  <si>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</si>
  <si>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</si>
  <si>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</si>
  <si>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</si>
  <si>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</si>
  <si>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</si>
  <si>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</si>
  <si>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</si>
  <si>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</si>
  <si>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</si>
  <si>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</si>
  <si>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</si>
  <si>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</si>
  <si>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</si>
  <si>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</si>
  <si>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</si>
  <si>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</si>
  <si>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</si>
  <si>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</si>
  <si>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</si>
  <si>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</si>
  <si>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</si>
  <si>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</si>
  <si>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</si>
  <si>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</si>
  <si>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</si>
  <si>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</si>
  <si>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</si>
  <si>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</si>
  <si>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</si>
  <si>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</si>
  <si>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</si>
  <si>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</si>
  <si>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</si>
  <si>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</si>
  <si>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</si>
  <si>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</si>
  <si>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</si>
  <si>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</si>
  <si>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</si>
  <si>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</si>
  <si>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</si>
  <si>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</si>
  <si>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</si>
  <si>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</si>
  <si>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</si>
  <si>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</si>
  <si>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</si>
  <si>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</si>
  <si>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</si>
  <si>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</si>
  <si>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</si>
  <si>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</si>
  <si>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</si>
  <si>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</si>
  <si>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</si>
  <si>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</si>
  <si>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</si>
  <si>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</si>
  <si>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</si>
  <si>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</si>
  <si>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</si>
  <si>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</si>
  <si>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</si>
  <si>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</si>
  <si>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</si>
  <si>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</si>
  <si>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</si>
  <si>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</si>
  <si>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</si>
  <si>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</si>
  <si>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</si>
  <si>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</si>
  <si>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</si>
  <si>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</si>
  <si>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</si>
  <si>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</si>
  <si>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</si>
  <si>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</si>
  <si>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</si>
  <si>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</si>
  <si>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</si>
  <si>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</si>
  <si>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</si>
  <si>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</si>
  <si>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</si>
  <si>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</si>
  <si>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</si>
  <si>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</si>
  <si>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</si>
  <si>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</si>
  <si>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</si>
  <si>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</si>
  <si>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</si>
  <si>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</si>
  <si>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</si>
  <si>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</si>
  <si>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</si>
  <si>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</si>
  <si>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</si>
  <si>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</si>
  <si>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</si>
  <si>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</si>
  <si>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</si>
  <si>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</si>
  <si>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</si>
  <si>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</si>
  <si>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</si>
  <si>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</si>
  <si>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</si>
  <si>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</si>
  <si>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</si>
  <si>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</si>
  <si>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</si>
  <si>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</si>
  <si>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</si>
  <si>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</si>
  <si>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</si>
  <si>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</si>
  <si>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</si>
  <si>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</si>
  <si>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</si>
  <si>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</si>
  <si>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</si>
  <si>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</si>
  <si>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</si>
  <si>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</si>
  <si>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</si>
  <si>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</si>
  <si>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</si>
  <si>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</si>
  <si>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</si>
  <si>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</si>
  <si>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</si>
  <si>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</si>
  <si>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</si>
  <si>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</si>
  <si>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</si>
  <si>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</si>
  <si>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</si>
  <si>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</si>
  <si>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</si>
  <si>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</si>
  <si>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</si>
  <si>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</si>
  <si>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</si>
  <si>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</si>
  <si>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</si>
  <si>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</si>
  <si>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</si>
  <si>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</si>
  <si>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</si>
  <si>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</si>
  <si>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</si>
  <si>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</si>
  <si>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</si>
  <si>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</si>
  <si>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</si>
  <si>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</si>
  <si>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</si>
  <si>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</si>
  <si>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</si>
  <si>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</si>
  <si>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</si>
  <si>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</si>
  <si>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</si>
  <si>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</si>
  <si>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</si>
  <si>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</si>
  <si>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</si>
  <si>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</si>
  <si>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</si>
  <si>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</si>
  <si>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</si>
  <si>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</si>
  <si>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</si>
  <si>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</si>
  <si>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</si>
  <si>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</si>
  <si>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</si>
  <si>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</si>
  <si>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</si>
  <si>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</si>
  <si>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</si>
  <si>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</si>
  <si>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</si>
  <si>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</si>
  <si>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</si>
  <si>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</si>
  <si>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</si>
  <si>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</si>
  <si>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</si>
  <si>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</si>
  <si>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</si>
  <si>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</si>
  <si>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</si>
  <si>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</si>
  <si>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</si>
  <si>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</si>
  <si>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</si>
  <si>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</si>
  <si>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</si>
  <si>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</si>
  <si>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</si>
  <si>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</si>
  <si>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</si>
  <si>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</si>
  <si>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</si>
  <si>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</si>
  <si>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</si>
  <si>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</si>
  <si>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</si>
  <si>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</si>
  <si>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</si>
  <si>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</si>
  <si>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</si>
  <si>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</si>
  <si>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</si>
  <si>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</si>
  <si>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</si>
  <si>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</si>
  <si>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</si>
  <si>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</si>
  <si>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</si>
  <si>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</si>
  <si>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</si>
  <si>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</si>
  <si>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</si>
  <si>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</si>
  <si>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</si>
  <si>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</si>
  <si>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</si>
  <si>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</si>
  <si>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</si>
  <si>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</si>
  <si>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</si>
  <si>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</si>
  <si>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</si>
  <si>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</si>
  <si>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</si>
  <si>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</si>
  <si>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</si>
  <si>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</si>
  <si>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</si>
  <si>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</si>
  <si>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</si>
  <si>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</si>
  <si>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</si>
  <si>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</si>
  <si>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</si>
  <si>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</si>
  <si>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</si>
  <si>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</si>
  <si>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</si>
  <si>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</si>
  <si>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</si>
  <si>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</si>
  <si>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</si>
  <si>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</si>
  <si>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</si>
  <si>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</si>
  <si>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</si>
  <si>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</si>
  <si>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</si>
  <si>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</si>
  <si>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</si>
  <si>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</si>
  <si>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</si>
  <si>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</si>
  <si>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</si>
  <si>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</si>
  <si>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</si>
  <si>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</si>
  <si>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</si>
  <si>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</si>
  <si>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</si>
  <si>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</si>
  <si>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</si>
  <si>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</si>
  <si>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</si>
  <si>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</si>
  <si>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</si>
  <si>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</si>
  <si>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</si>
  <si>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</si>
  <si>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</si>
  <si>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</si>
  <si>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</si>
  <si>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</si>
  <si>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</si>
  <si>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</si>
  <si>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</si>
  <si>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</si>
  <si>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</si>
  <si>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</si>
  <si>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</si>
  <si>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</si>
  <si>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</si>
  <si>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</si>
  <si>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</si>
  <si>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</si>
  <si>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</si>
  <si>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</si>
  <si>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</si>
  <si>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</si>
  <si>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</si>
  <si>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</si>
  <si>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</si>
  <si>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</si>
  <si>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</si>
  <si>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</si>
  <si>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</si>
  <si>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</si>
  <si>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</si>
  <si>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</si>
  <si>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</si>
  <si>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</si>
  <si>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</si>
  <si>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</si>
  <si>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</si>
  <si>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</si>
  <si>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</si>
  <si>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</si>
  <si>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</si>
  <si>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</si>
  <si>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</si>
  <si>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</si>
  <si>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</si>
  <si>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</si>
  <si>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</si>
  <si>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</si>
  <si>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</si>
  <si>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</si>
  <si>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</si>
  <si>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</si>
  <si>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</si>
  <si>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</si>
  <si>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</si>
  <si>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</si>
  <si>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</si>
  <si>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</si>
  <si>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</si>
  <si>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</si>
  <si>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</si>
  <si>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</si>
  <si>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</si>
  <si>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</si>
  <si>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</si>
  <si>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</si>
  <si>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</si>
  <si>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</si>
  <si>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</si>
  <si>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</si>
  <si>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</si>
  <si>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</si>
  <si>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</si>
  <si>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</si>
  <si>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</si>
  <si>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</si>
  <si>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</si>
  <si>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</si>
  <si>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</si>
  <si>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</si>
  <si>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</si>
  <si>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</si>
  <si>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</si>
  <si>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</si>
  <si>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</si>
  <si>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</si>
  <si>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</si>
  <si>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</si>
  <si>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</si>
  <si>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</si>
  <si>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</si>
  <si>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</si>
  <si>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</si>
  <si>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</si>
  <si>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</si>
  <si>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</si>
  <si>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</si>
  <si>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</si>
  <si>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</si>
  <si>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</si>
  <si>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</si>
  <si>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</si>
  <si>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</si>
  <si>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</si>
  <si>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</si>
  <si>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</si>
  <si>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</si>
  <si>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</si>
  <si>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</si>
  <si>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</si>
  <si>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</si>
  <si>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</si>
  <si>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</si>
  <si>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</si>
  <si>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</si>
  <si>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</si>
  <si>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</si>
  <si>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</si>
  <si>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</si>
  <si>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</si>
  <si>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</si>
  <si>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</si>
  <si>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</si>
  <si>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</si>
  <si>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</si>
  <si>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</si>
  <si>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</si>
  <si>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</si>
  <si>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</si>
  <si>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</si>
  <si>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</si>
  <si>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</si>
  <si>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</si>
  <si>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</si>
  <si>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</si>
  <si>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</si>
  <si>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</si>
  <si>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</si>
  <si>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</si>
  <si>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</si>
  <si>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</si>
  <si>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</si>
  <si>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</si>
  <si>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</si>
  <si>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</si>
  <si>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</si>
  <si>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</si>
  <si>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</si>
  <si>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</si>
  <si>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</si>
  <si>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</si>
  <si>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</si>
  <si>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</si>
  <si>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</si>
  <si>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</si>
  <si>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</si>
  <si>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</si>
  <si>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</si>
  <si>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</si>
  <si>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</si>
  <si>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</si>
  <si>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</si>
  <si>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</si>
  <si>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</si>
  <si>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</si>
  <si>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</si>
  <si>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</si>
  <si>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</si>
  <si>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</si>
  <si>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</si>
  <si>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</si>
  <si>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</si>
  <si>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</si>
  <si>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</si>
  <si>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</si>
  <si>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</si>
  <si>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</si>
  <si>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</si>
  <si>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</si>
  <si>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</si>
  <si>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</si>
  <si>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</si>
  <si>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</si>
  <si>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</si>
  <si>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</si>
  <si>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</si>
  <si>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</si>
  <si>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</si>
  <si>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</si>
  <si>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</si>
  <si>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</si>
  <si>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</si>
  <si>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</si>
  <si>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</si>
  <si>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</si>
  <si>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</si>
  <si>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</si>
  <si>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</si>
  <si>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</si>
  <si>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</si>
  <si>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</si>
  <si>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</si>
  <si>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</si>
  <si>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</si>
  <si>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</si>
  <si>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</si>
  <si>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</si>
  <si>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</si>
  <si>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</si>
  <si>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</si>
  <si>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</si>
  <si>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</si>
  <si>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</si>
  <si>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</si>
  <si>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</si>
  <si>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</si>
  <si>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</si>
  <si>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</si>
  <si>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</si>
  <si>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</si>
  <si>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</si>
  <si>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</si>
  <si>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</si>
  <si>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</si>
  <si>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</si>
  <si>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</si>
  <si>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</si>
  <si>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</si>
  <si>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</si>
  <si>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</si>
  <si>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</si>
  <si>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</si>
  <si>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</si>
  <si>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</si>
  <si>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</si>
  <si>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</si>
  <si>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</si>
  <si>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</si>
  <si>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</si>
  <si>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</si>
  <si>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</si>
  <si>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</si>
  <si>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</si>
  <si>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</si>
  <si>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</si>
  <si>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</si>
  <si>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</si>
  <si>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</si>
  <si>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</si>
  <si>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</si>
  <si>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</si>
  <si>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</si>
  <si>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</si>
  <si>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</si>
  <si>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</si>
  <si>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</si>
  <si>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</si>
  <si>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</si>
  <si>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</si>
  <si>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</si>
  <si>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</si>
  <si>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</si>
  <si>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</si>
  <si>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</si>
  <si>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</si>
  <si>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</si>
  <si>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</si>
  <si>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</si>
  <si>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</si>
  <si>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</si>
  <si>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</si>
  <si>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</si>
  <si>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</si>
  <si>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</si>
  <si>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</si>
  <si>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</si>
  <si>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</si>
  <si>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</si>
  <si>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</si>
  <si>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</si>
  <si>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</si>
  <si>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</si>
  <si>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</si>
  <si>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</si>
  <si>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</si>
  <si>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</si>
  <si>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</si>
  <si>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</si>
  <si>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</si>
  <si>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</si>
  <si>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</si>
  <si>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</si>
  <si>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</si>
  <si>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</si>
  <si>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</si>
  <si>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</si>
  <si>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</si>
  <si>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</si>
  <si>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</si>
  <si>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</si>
  <si>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</si>
  <si>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</si>
  <si>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</si>
  <si>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</si>
  <si>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</si>
  <si>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</si>
  <si>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</si>
  <si>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</si>
  <si>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</si>
  <si>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</si>
  <si>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</si>
  <si>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</si>
  <si>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</si>
  <si>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</si>
  <si>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</si>
  <si>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</si>
  <si>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</si>
  <si>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</si>
  <si>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</si>
  <si>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</si>
  <si>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</si>
  <si>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</si>
  <si>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</si>
  <si>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</si>
  <si>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</si>
  <si>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</si>
  <si>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</si>
  <si>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</si>
  <si>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</si>
  <si>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</si>
  <si>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</si>
  <si>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</si>
  <si>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</si>
  <si>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</si>
  <si>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</si>
  <si>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</si>
  <si>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</si>
  <si>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</si>
  <si>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</si>
  <si>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</si>
  <si>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</si>
  <si>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</si>
  <si>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</si>
  <si>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</si>
  <si>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</si>
  <si>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</si>
  <si>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</si>
  <si>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</si>
  <si>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</si>
  <si>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</si>
  <si>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</si>
  <si>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</si>
  <si>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</si>
  <si>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</si>
  <si>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</si>
  <si>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</si>
  <si>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</si>
  <si>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</si>
  <si>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</si>
  <si>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</si>
  <si>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</si>
  <si>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</si>
  <si>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</si>
  <si>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</si>
  <si>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</si>
  <si>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</si>
  <si>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</si>
  <si>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</si>
  <si>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</si>
  <si>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</si>
  <si>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</si>
  <si>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</si>
  <si>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</si>
  <si>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</si>
  <si>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</si>
  <si>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</si>
  <si>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</si>
  <si>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</si>
  <si>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</si>
  <si>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</si>
  <si>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</si>
  <si>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</si>
  <si>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</si>
  <si>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</si>
  <si>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</si>
  <si>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</si>
  <si>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</si>
  <si>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</si>
  <si>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</si>
  <si>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</si>
  <si>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</si>
  <si>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</si>
  <si>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</si>
  <si>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</si>
  <si>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</si>
  <si>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</si>
  <si>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</si>
  <si>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</si>
  <si>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</si>
  <si>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</si>
  <si>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</si>
  <si>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</si>
  <si>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</si>
  <si>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</si>
  <si>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</si>
  <si>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</si>
  <si>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</si>
  <si>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</si>
  <si>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</si>
  <si>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</si>
  <si>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</si>
  <si>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</si>
  <si>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</si>
  <si>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</si>
  <si>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</si>
  <si>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</si>
  <si>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</si>
  <si>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</si>
  <si>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</si>
  <si>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</si>
  <si>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</si>
  <si>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</si>
  <si>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</si>
  <si>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</si>
  <si>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</si>
  <si>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</si>
  <si>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</si>
  <si>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</si>
  <si>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</si>
  <si>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</si>
  <si>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</si>
  <si>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</si>
  <si>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</si>
  <si>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</si>
  <si>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</si>
  <si>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</si>
  <si>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</si>
  <si>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</si>
  <si>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</si>
  <si>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</si>
  <si>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</si>
  <si>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</si>
  <si>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</si>
  <si>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</si>
  <si>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</si>
  <si>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</si>
  <si>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</si>
  <si>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</si>
  <si>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</si>
  <si>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</si>
  <si>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</si>
  <si>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</si>
  <si>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</si>
  <si>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</si>
  <si>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</si>
  <si>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</si>
  <si>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</si>
  <si>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</si>
  <si>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</si>
  <si>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</si>
  <si>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</si>
  <si>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</si>
  <si>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</si>
  <si>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</si>
  <si>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</si>
  <si>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</si>
  <si>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</si>
  <si>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</si>
  <si>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</si>
  <si>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</si>
  <si>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</si>
  <si>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</si>
  <si>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</si>
  <si>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</si>
  <si>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</si>
  <si>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</si>
  <si>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</si>
  <si>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</si>
  <si>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</si>
  <si>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</si>
  <si>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</si>
  <si>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</si>
  <si>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</si>
  <si>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</si>
  <si>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</si>
  <si>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</si>
  <si>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</si>
  <si>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</si>
  <si>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</si>
  <si>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</si>
  <si>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</si>
  <si>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</si>
  <si>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</si>
  <si>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</si>
  <si>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</si>
  <si>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</si>
  <si>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</si>
  <si>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</si>
  <si>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</si>
  <si>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</si>
  <si>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</si>
  <si>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</si>
  <si>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</si>
  <si>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</si>
  <si>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</si>
  <si>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</si>
  <si>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</si>
  <si>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</si>
  <si>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</si>
  <si>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</si>
  <si>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</si>
  <si>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</si>
  <si>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</si>
  <si>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</si>
  <si>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</si>
  <si>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</si>
  <si>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</si>
  <si>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</si>
  <si>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</si>
  <si>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</si>
  <si>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</si>
  <si>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</si>
  <si>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</si>
  <si>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</si>
  <si>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</si>
  <si>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</si>
  <si>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</si>
  <si>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</si>
  <si>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</si>
  <si>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</si>
  <si>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</si>
  <si>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</si>
  <si>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</si>
  <si>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</si>
  <si>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</si>
  <si>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</si>
  <si>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</si>
  <si>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</si>
  <si>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</si>
  <si>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</si>
  <si>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</si>
  <si>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</si>
  <si>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</si>
  <si>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</si>
  <si>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</si>
  <si>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</si>
  <si>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</si>
  <si>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</si>
  <si>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</si>
  <si>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</si>
  <si>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</si>
  <si>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</si>
  <si>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</si>
  <si>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</si>
  <si>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</si>
  <si>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</si>
  <si>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</si>
  <si>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</si>
  <si>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</si>
  <si>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</si>
  <si>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</si>
  <si>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</si>
  <si>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</si>
  <si>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</si>
  <si>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</si>
  <si>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</si>
  <si>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</si>
  <si>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</si>
  <si>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</si>
  <si>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</si>
  <si>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</si>
  <si>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</si>
  <si>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</si>
  <si>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</si>
  <si>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</si>
  <si>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</si>
  <si>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</si>
  <si>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</si>
  <si>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</si>
  <si>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</si>
  <si>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</si>
  <si>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</si>
  <si>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</si>
  <si>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</si>
  <si>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</si>
  <si>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</si>
  <si>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</si>
  <si>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</si>
  <si>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</si>
  <si>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</si>
  <si>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</si>
  <si>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</si>
  <si>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</si>
  <si>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</si>
  <si>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</si>
  <si>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</si>
  <si>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</si>
  <si>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</si>
  <si>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</si>
  <si>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</si>
  <si>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</si>
  <si>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</si>
  <si>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</si>
  <si>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</si>
  <si>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</si>
  <si>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</si>
  <si>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</si>
  <si>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</si>
  <si>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</si>
  <si>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</si>
  <si>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</si>
  <si>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</si>
  <si>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</si>
  <si>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</si>
  <si>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</si>
  <si>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</si>
  <si>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</si>
  <si>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</si>
  <si>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</si>
  <si>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</si>
  <si>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</si>
  <si>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</si>
  <si>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</si>
  <si>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</si>
  <si>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</si>
  <si>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</si>
  <si>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</si>
  <si>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</si>
  <si>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</si>
  <si>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</si>
  <si>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</si>
  <si>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</si>
  <si>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</si>
  <si>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</si>
  <si>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</si>
  <si>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</si>
  <si>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</si>
  <si>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</si>
  <si>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</si>
  <si>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</si>
  <si>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</si>
  <si>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</si>
  <si>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</si>
  <si>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</si>
  <si>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</si>
  <si>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</si>
  <si>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</si>
  <si>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</si>
  <si>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</si>
  <si>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</si>
  <si>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</si>
  <si>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</si>
  <si>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</si>
  <si>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</si>
  <si>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</si>
  <si>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</si>
  <si>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</si>
  <si>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</si>
  <si>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</si>
  <si>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</si>
  <si>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</si>
  <si>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</si>
  <si>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</si>
  <si>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</si>
  <si>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</si>
  <si>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</si>
  <si>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</si>
  <si>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</si>
  <si>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</si>
  <si>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</si>
  <si>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</si>
  <si>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</si>
  <si>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</si>
  <si>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</si>
  <si>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</si>
  <si>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</si>
  <si>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</si>
  <si>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</si>
  <si>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</si>
  <si>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</si>
  <si>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</si>
  <si>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</si>
  <si>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</si>
  <si>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</si>
  <si>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</si>
  <si>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</si>
  <si>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</si>
  <si>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</si>
  <si>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</si>
  <si>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</si>
  <si>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</si>
  <si>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</si>
  <si>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</si>
  <si>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</si>
  <si>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</si>
  <si>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</si>
  <si>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</si>
  <si>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</si>
  <si>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</si>
  <si>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</si>
  <si>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</si>
  <si>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</si>
  <si>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</si>
  <si>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</si>
  <si>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</si>
  <si>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</si>
  <si>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</si>
  <si>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</si>
  <si>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</si>
  <si>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</si>
  <si>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</si>
  <si>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</si>
  <si>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</si>
  <si>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</si>
  <si>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</si>
  <si>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</si>
  <si>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</si>
  <si>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</si>
  <si>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</si>
  <si>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</si>
  <si>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</si>
  <si>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</si>
  <si>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</si>
  <si>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</si>
  <si>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</si>
  <si>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</si>
  <si>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</si>
  <si>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</si>
  <si>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</si>
  <si>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</si>
  <si>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</si>
  <si>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</si>
  <si>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</si>
  <si>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</si>
  <si>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</si>
  <si>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</si>
  <si>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</si>
  <si>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</si>
  <si>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</si>
  <si>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</si>
  <si>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</si>
  <si>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</si>
  <si>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</si>
  <si>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</si>
  <si>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</si>
  <si>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</si>
  <si>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</si>
  <si>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</si>
  <si>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</si>
  <si>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</si>
  <si>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</si>
  <si>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</si>
  <si>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</si>
  <si>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</si>
  <si>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</si>
  <si>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</si>
  <si>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</si>
  <si>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</si>
  <si>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</si>
  <si>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</si>
  <si>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</si>
  <si>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</si>
  <si>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</si>
  <si>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</si>
  <si>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</si>
  <si>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</si>
  <si>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</si>
  <si>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</si>
  <si>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</si>
  <si>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</si>
  <si>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</si>
  <si>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</si>
  <si>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</si>
  <si>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</si>
  <si>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</si>
  <si>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</si>
  <si>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</si>
  <si>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</si>
  <si>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</si>
  <si>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</si>
  <si>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</si>
  <si>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</si>
  <si>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</si>
  <si>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</si>
  <si>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</si>
  <si>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</si>
  <si>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</si>
  <si>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</si>
  <si>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</si>
  <si>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</si>
  <si>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</si>
  <si>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</si>
  <si>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</si>
  <si>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</si>
  <si>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</si>
  <si>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</si>
  <si>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</si>
  <si>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</si>
  <si>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</si>
  <si>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</si>
  <si>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</si>
  <si>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</si>
  <si>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</si>
  <si>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</si>
  <si>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</si>
  <si>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</si>
  <si>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</si>
  <si>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</si>
  <si>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</si>
  <si>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</si>
  <si>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</si>
  <si>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</si>
  <si>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</si>
  <si>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</si>
  <si>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</si>
  <si>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</si>
  <si>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</si>
  <si>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</si>
  <si>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</si>
  <si>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</si>
  <si>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</si>
  <si>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</si>
  <si>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</si>
  <si>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</si>
  <si>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</si>
  <si>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</si>
  <si>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</si>
  <si>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</si>
  <si>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</si>
  <si>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</si>
  <si>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</si>
  <si>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</si>
  <si>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</si>
  <si>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</si>
  <si>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</si>
  <si>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</si>
  <si>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</si>
  <si>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</si>
  <si>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</si>
  <si>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</si>
  <si>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</si>
  <si>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</si>
  <si>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</si>
  <si>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</si>
  <si>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</si>
  <si>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</si>
  <si>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</si>
  <si>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</si>
  <si>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</si>
  <si>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</si>
  <si>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</si>
  <si>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</si>
  <si>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</si>
  <si>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</si>
  <si>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</si>
  <si>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</si>
  <si>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</si>
  <si>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</si>
  <si>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</si>
  <si>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</si>
  <si>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</si>
  <si>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</si>
  <si>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</si>
  <si>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</si>
  <si>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</si>
  <si>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</si>
  <si>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</si>
  <si>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</si>
  <si>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</si>
  <si>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</si>
  <si>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</si>
  <si>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</si>
  <si>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</si>
  <si>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</si>
  <si>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</si>
  <si>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</si>
  <si>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</si>
  <si>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</si>
  <si>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</si>
  <si>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</si>
  <si>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</si>
  <si>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</si>
  <si>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</si>
  <si>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</si>
  <si>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</si>
  <si>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</si>
  <si>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</si>
  <si>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</si>
  <si>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</si>
  <si>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</si>
  <si>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</si>
  <si>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</si>
  <si>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</si>
  <si>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</si>
  <si>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</si>
  <si>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</si>
  <si>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</si>
  <si>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</si>
  <si>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</si>
  <si>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</si>
  <si>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</si>
  <si>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</si>
  <si>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</si>
  <si>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</si>
  <si>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</si>
  <si>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</si>
  <si>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</si>
  <si>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</si>
  <si>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</si>
  <si>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</si>
  <si>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</si>
  <si>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</si>
  <si>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</si>
  <si>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</si>
  <si>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</si>
  <si>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</si>
  <si>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</si>
  <si>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</si>
  <si>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</si>
  <si>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</si>
  <si>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</si>
  <si>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</si>
  <si>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</si>
  <si>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</si>
  <si>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</si>
  <si>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</si>
  <si>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</si>
  <si>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</si>
  <si>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</si>
  <si>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</si>
  <si>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</si>
  <si>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</si>
  <si>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</si>
  <si>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</si>
  <si>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</si>
  <si>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</si>
  <si>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</si>
  <si>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</si>
  <si>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</si>
  <si>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</si>
  <si>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</si>
  <si>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</si>
  <si>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</si>
  <si>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</si>
  <si>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</si>
  <si>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</si>
  <si>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</si>
  <si>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</si>
  <si>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</si>
  <si>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</si>
  <si>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</si>
  <si>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</si>
  <si>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</si>
  <si>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</si>
  <si>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</si>
  <si>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</si>
  <si>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</si>
  <si>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</si>
  <si>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</si>
  <si>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</si>
  <si>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</si>
  <si>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</si>
  <si>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</si>
  <si>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</si>
  <si>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</si>
  <si>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</si>
  <si>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</si>
  <si>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</si>
  <si>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</si>
  <si>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</si>
  <si>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</si>
  <si>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</si>
  <si>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</si>
  <si>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</si>
  <si>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</si>
  <si>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</si>
  <si>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</si>
  <si>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</si>
  <si>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</si>
  <si>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</si>
  <si>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</si>
  <si>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</si>
  <si>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</si>
  <si>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</si>
  <si>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</si>
  <si>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</si>
  <si>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</si>
  <si>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</si>
  <si>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</si>
  <si>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</si>
  <si>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</si>
  <si>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</si>
  <si>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</si>
  <si>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</si>
  <si>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</si>
  <si>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</si>
  <si>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</si>
  <si>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</si>
  <si>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</si>
  <si>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</si>
  <si>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</si>
  <si>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</si>
  <si>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</si>
  <si>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</si>
  <si>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</si>
  <si>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</si>
  <si>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</si>
  <si>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</si>
  <si>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</si>
  <si>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</si>
  <si>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</si>
  <si>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</si>
  <si>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</si>
  <si>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</si>
  <si>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</si>
  <si>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</si>
  <si>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</si>
  <si>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</si>
  <si>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</si>
  <si>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</si>
  <si>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</si>
  <si>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</si>
  <si>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</si>
  <si>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</si>
  <si>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</si>
  <si>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</si>
  <si>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</si>
  <si>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</si>
  <si>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</si>
  <si>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</si>
  <si>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</si>
  <si>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</si>
  <si>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</si>
  <si>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</si>
  <si>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</si>
  <si>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</si>
  <si>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</si>
  <si>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</si>
  <si>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</si>
  <si>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</si>
  <si>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</si>
  <si>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</si>
  <si>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</si>
  <si>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</si>
  <si>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</si>
  <si>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</si>
  <si>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</si>
  <si>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</si>
  <si>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</si>
  <si>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</si>
  <si>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</si>
  <si>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</si>
  <si>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</si>
  <si>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</si>
  <si>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</si>
  <si>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</si>
  <si>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</si>
  <si>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</si>
  <si>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</si>
  <si>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</si>
  <si>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</si>
  <si>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</si>
  <si>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</si>
  <si>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</si>
  <si>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</si>
  <si>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</si>
  <si>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</si>
  <si>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</si>
  <si>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</si>
  <si>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</si>
  <si>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</si>
  <si>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</si>
  <si>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</si>
  <si>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</si>
  <si>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</si>
  <si>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</si>
  <si>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</si>
  <si>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</si>
  <si>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</si>
  <si>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</si>
  <si>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</si>
  <si>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</si>
  <si>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</si>
  <si>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</si>
  <si>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</si>
  <si>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</si>
  <si>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</si>
  <si>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</si>
  <si>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</si>
  <si>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</si>
  <si>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</si>
  <si>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</si>
  <si>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</si>
  <si>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</si>
  <si>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</si>
  <si>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</si>
  <si>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</si>
  <si>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</si>
  <si>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</si>
  <si>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</si>
  <si>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</si>
  <si>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</si>
  <si>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</si>
  <si>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</si>
  <si>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</si>
  <si>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</si>
  <si>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</si>
  <si>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</si>
  <si>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</si>
  <si>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</si>
  <si>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</si>
  <si>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</si>
  <si>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</si>
  <si>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</si>
  <si>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</si>
  <si>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</si>
  <si>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</si>
  <si>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</si>
  <si>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</si>
  <si>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</si>
  <si>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</si>
  <si>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</si>
  <si>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</si>
  <si>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</si>
  <si>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</si>
  <si>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</si>
  <si>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</si>
  <si>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</si>
  <si>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</si>
  <si>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</si>
  <si>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</si>
  <si>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</si>
  <si>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</si>
  <si>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</si>
  <si>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</si>
  <si>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</si>
  <si>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</si>
  <si>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</si>
  <si>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</si>
  <si>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</si>
  <si>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</si>
  <si>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</si>
  <si>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</si>
  <si>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</si>
  <si>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</si>
  <si>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</si>
  <si>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</si>
  <si>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</si>
  <si>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</si>
  <si>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</si>
  <si>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</si>
  <si>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</si>
  <si>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</si>
  <si>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</si>
  <si>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</si>
  <si>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</si>
  <si>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</si>
  <si>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</si>
  <si>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</si>
  <si>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</si>
  <si>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</si>
  <si>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</si>
  <si>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</si>
  <si>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</si>
  <si>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</si>
  <si>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</si>
  <si>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</si>
  <si>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</si>
  <si>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</si>
  <si>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</si>
  <si>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</si>
  <si>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</si>
  <si>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</si>
  <si>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</si>
  <si>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</si>
  <si>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</si>
  <si>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</si>
  <si>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</si>
  <si>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</si>
  <si>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</si>
  <si>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</si>
  <si>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</si>
  <si>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</si>
  <si>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</si>
  <si>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</si>
  <si>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</si>
  <si>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</si>
  <si>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</si>
  <si>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</si>
  <si>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</si>
  <si>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</si>
  <si>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</si>
  <si>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</si>
  <si>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</si>
  <si>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</si>
  <si>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</si>
  <si>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</si>
  <si>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</si>
  <si>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</si>
  <si>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</si>
  <si>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</si>
  <si>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</si>
  <si>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</si>
  <si>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</si>
  <si>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</si>
  <si>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</si>
  <si>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</si>
  <si>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</si>
  <si>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</si>
  <si>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</si>
  <si>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</si>
  <si>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</si>
  <si>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</si>
  <si>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</si>
  <si>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</si>
  <si>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</si>
  <si>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</si>
  <si>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</si>
  <si>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</si>
  <si>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</si>
  <si>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</si>
  <si>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</si>
  <si>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</si>
  <si>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</si>
  <si>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</si>
  <si>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</si>
  <si>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</si>
  <si>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</si>
  <si>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</si>
  <si>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</si>
  <si>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</si>
  <si>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</si>
  <si>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</si>
  <si>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</si>
  <si>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</si>
  <si>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</si>
  <si>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</si>
  <si>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</si>
  <si>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</si>
  <si>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</si>
  <si>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</si>
  <si>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</si>
  <si>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</si>
  <si>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</si>
  <si>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</si>
  <si>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</si>
  <si>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</si>
  <si>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</si>
  <si>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</si>
  <si>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</si>
  <si>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</si>
  <si>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</si>
  <si>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</si>
  <si>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</si>
  <si>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</si>
  <si>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</si>
  <si>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</si>
  <si>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</si>
  <si>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</si>
  <si>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</si>
  <si>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</si>
  <si>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</si>
  <si>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</si>
  <si>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</si>
  <si>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</si>
  <si>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</si>
  <si>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</si>
  <si>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</si>
  <si>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</si>
  <si>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</si>
  <si>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</si>
  <si>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</si>
  <si>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</si>
  <si>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</si>
  <si>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</si>
  <si>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</si>
  <si>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</si>
  <si>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</si>
  <si>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</si>
  <si>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</si>
  <si>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</si>
  <si>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</si>
  <si>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</si>
  <si>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</si>
  <si>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</si>
  <si>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</si>
  <si>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</si>
  <si>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</si>
  <si>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</si>
  <si>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</si>
  <si>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</si>
  <si>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</si>
  <si>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</si>
  <si>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</si>
  <si>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</si>
  <si>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</si>
  <si>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</si>
  <si>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</si>
  <si>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</si>
  <si>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</si>
  <si>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</si>
  <si>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</si>
  <si>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</si>
  <si>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</si>
  <si>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</si>
  <si>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</si>
  <si>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</si>
  <si>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</si>
  <si>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</si>
  <si>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</si>
  <si>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</si>
  <si>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</si>
  <si>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</si>
  <si>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</si>
  <si>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</si>
  <si>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</si>
  <si>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</si>
  <si>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</si>
  <si>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</si>
  <si>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</si>
  <si>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</si>
  <si>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</si>
  <si>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</si>
  <si>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</si>
  <si>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</si>
  <si>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</si>
  <si>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</si>
  <si>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</si>
  <si>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</si>
  <si>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</si>
  <si>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</si>
  <si>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</si>
  <si>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</si>
  <si>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</si>
  <si>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</si>
  <si>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</si>
  <si>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</si>
  <si>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</si>
  <si>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</si>
  <si>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</si>
  <si>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</si>
  <si>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</si>
  <si>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</si>
  <si>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</si>
  <si>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</si>
  <si>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</si>
  <si>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</si>
  <si>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</si>
  <si>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</si>
  <si>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</si>
  <si>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</si>
  <si>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</si>
  <si>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</si>
  <si>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</si>
  <si>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</si>
  <si>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</si>
  <si>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</si>
  <si>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</si>
  <si>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</si>
  <si>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</si>
  <si>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</si>
  <si>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</si>
  <si>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</si>
  <si>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</si>
  <si>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</si>
  <si>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</si>
  <si>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</si>
  <si>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</si>
  <si>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</si>
  <si>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</si>
  <si>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</si>
  <si>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</si>
  <si>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</si>
  <si>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</si>
  <si>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</si>
  <si>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</si>
  <si>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</si>
  <si>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</si>
  <si>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</si>
  <si>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</si>
  <si>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</si>
  <si>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</si>
  <si>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</si>
  <si>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</si>
  <si>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</si>
  <si>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</si>
  <si>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</si>
  <si>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</si>
  <si>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</si>
  <si>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</si>
  <si>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</si>
  <si>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</si>
  <si>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</si>
  <si>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</si>
  <si>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</si>
  <si>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</si>
  <si>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</si>
  <si>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</si>
  <si>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</si>
  <si>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</si>
  <si>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</si>
  <si>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</si>
  <si>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</si>
  <si>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</si>
  <si>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</si>
  <si>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</si>
  <si>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</si>
  <si>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</si>
  <si>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</si>
  <si>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</si>
  <si>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</si>
  <si>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</si>
  <si>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</si>
  <si>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</si>
  <si>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</si>
  <si>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</si>
  <si>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</si>
  <si>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</si>
  <si>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</si>
  <si>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</si>
  <si>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</si>
  <si>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</si>
  <si>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</si>
  <si>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</si>
  <si>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</si>
  <si>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</si>
  <si>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</si>
  <si>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</si>
  <si>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</si>
  <si>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</si>
  <si>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</si>
  <si>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</si>
  <si>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</si>
  <si>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</si>
  <si>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</si>
  <si>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</si>
  <si>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</si>
  <si>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</si>
  <si>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</si>
  <si>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</si>
  <si>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</si>
  <si>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</si>
  <si>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</si>
  <si>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</si>
  <si>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</si>
  <si>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</si>
  <si>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</si>
  <si>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</si>
  <si>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</si>
  <si>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</si>
  <si>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</si>
  <si>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</si>
  <si>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</si>
  <si>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</si>
  <si>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</si>
  <si>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</si>
  <si>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</si>
  <si>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</si>
  <si>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</si>
  <si>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</si>
  <si>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</si>
  <si>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</si>
  <si>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</si>
  <si>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</si>
  <si>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</si>
  <si>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</si>
  <si>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</si>
  <si>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</si>
  <si>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</si>
  <si>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</si>
  <si>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</si>
  <si>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</si>
  <si>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</si>
  <si>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</si>
  <si>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</si>
  <si>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</si>
  <si>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</si>
  <si>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</si>
  <si>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</si>
  <si>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</si>
  <si>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</si>
  <si>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</si>
  <si>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</si>
  <si>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</si>
  <si>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</si>
  <si>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</si>
  <si>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</si>
  <si>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</si>
  <si>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</si>
  <si>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</si>
  <si>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</si>
  <si>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</si>
  <si>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</si>
  <si>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</si>
  <si>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</si>
  <si>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</si>
  <si>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</si>
  <si>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</si>
  <si>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</si>
  <si>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</si>
  <si>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</si>
  <si>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</si>
  <si>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</si>
  <si>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</si>
  <si>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</si>
  <si>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</si>
  <si>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</si>
  <si>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</si>
  <si>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</si>
  <si>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</si>
  <si>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</si>
  <si>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</si>
  <si>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</si>
  <si>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</si>
  <si>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</si>
  <si>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</si>
  <si>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</si>
  <si>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</si>
  <si>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</si>
  <si>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</si>
  <si>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</si>
  <si>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</si>
  <si>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</si>
  <si>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</si>
  <si>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</si>
  <si>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</si>
  <si>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</si>
  <si>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</si>
  <si>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</si>
  <si>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</si>
  <si>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</si>
  <si>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</si>
  <si>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</si>
  <si>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</si>
  <si>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</si>
  <si>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</si>
  <si>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</si>
  <si>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</si>
  <si>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</si>
  <si>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</si>
  <si>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</si>
  <si>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</si>
  <si>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</si>
  <si>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</si>
  <si>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</si>
  <si>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</si>
  <si>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</si>
  <si>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</si>
  <si>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</si>
  <si>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</si>
  <si>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</si>
  <si>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</si>
  <si>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</si>
  <si>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</si>
  <si>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</si>
  <si>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</si>
  <si>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</si>
  <si>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</si>
  <si>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</si>
  <si>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</si>
  <si>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</si>
  <si>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</si>
  <si>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</si>
  <si>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</si>
  <si>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</si>
  <si>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</si>
  <si>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</si>
  <si>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</si>
  <si>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</si>
  <si>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</si>
  <si>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</si>
  <si>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</si>
  <si>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</si>
  <si>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</si>
  <si>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</si>
  <si>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</si>
  <si>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</si>
  <si>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</si>
  <si>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</si>
  <si>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</si>
  <si>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</si>
  <si>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</si>
  <si>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</si>
  <si>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</si>
  <si>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</si>
  <si>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</si>
  <si>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</si>
  <si>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</si>
  <si>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</si>
  <si>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</si>
  <si>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</si>
  <si>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</si>
  <si>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</si>
  <si>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</si>
  <si>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</si>
  <si>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</si>
  <si>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</si>
  <si>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</si>
  <si>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</si>
  <si>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</si>
  <si>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</si>
  <si>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</si>
  <si>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</si>
  <si>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</si>
  <si>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</si>
  <si>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</si>
  <si>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</si>
  <si>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</si>
  <si>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</si>
  <si>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</si>
  <si>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</si>
  <si>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</si>
  <si>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</si>
  <si>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</si>
  <si>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</si>
  <si>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</si>
  <si>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</si>
  <si>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</si>
  <si>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</si>
  <si>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</si>
  <si>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</si>
  <si>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</si>
  <si>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</si>
  <si>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</si>
  <si>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</si>
  <si>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</si>
  <si>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</si>
  <si>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</si>
  <si>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</si>
  <si>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</si>
  <si>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</si>
  <si>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</si>
  <si>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</si>
  <si>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</si>
  <si>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</si>
  <si>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</si>
  <si>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</si>
  <si>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</si>
  <si>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</si>
  <si>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</si>
  <si>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</si>
  <si>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</si>
  <si>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</si>
  <si>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</si>
  <si>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</si>
  <si>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</si>
  <si>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</si>
  <si>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</si>
  <si>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</si>
  <si>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</si>
  <si>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</si>
  <si>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</si>
  <si>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</si>
  <si>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</si>
  <si>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</si>
  <si>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</si>
  <si>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</si>
  <si>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</si>
  <si>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</si>
  <si>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</si>
  <si>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</si>
  <si>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</si>
  <si>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</si>
  <si>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</si>
  <si>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</si>
  <si>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</si>
  <si>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</si>
  <si>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</si>
  <si>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</si>
  <si>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</si>
  <si>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</si>
  <si>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</si>
  <si>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</si>
  <si>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</si>
  <si>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</si>
  <si>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</si>
  <si>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</si>
  <si>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</si>
  <si>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</si>
  <si>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</si>
  <si>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</si>
  <si>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</si>
  <si>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</si>
  <si>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</si>
  <si>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</si>
  <si>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</si>
  <si>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</si>
  <si>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</si>
  <si>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</si>
  <si>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</si>
  <si>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</si>
  <si>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</si>
  <si>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</si>
  <si>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</si>
  <si>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</si>
  <si>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</si>
  <si>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</si>
  <si>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</si>
  <si>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</si>
  <si>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</si>
  <si>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</si>
  <si>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</si>
  <si>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</si>
  <si>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</si>
  <si>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</si>
  <si>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</si>
  <si>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</si>
  <si>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</si>
  <si>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</si>
  <si>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</si>
  <si>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</si>
  <si>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</si>
  <si>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</si>
  <si>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</si>
  <si>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</si>
  <si>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</si>
  <si>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</si>
  <si>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</si>
  <si>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</si>
  <si>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</si>
  <si>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</si>
  <si>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</si>
  <si>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</si>
  <si>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</si>
  <si>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</si>
  <si>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</si>
  <si>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</si>
  <si>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</si>
  <si>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</si>
  <si>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</si>
  <si>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</si>
  <si>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</si>
  <si>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</si>
  <si>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</si>
  <si>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</si>
  <si>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</si>
  <si>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</si>
  <si>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</si>
  <si>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</si>
  <si>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</si>
  <si>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</si>
  <si>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</si>
  <si>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</si>
  <si>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</si>
  <si>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</si>
  <si>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</si>
  <si>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</si>
  <si>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</si>
  <si>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</si>
  <si>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</si>
  <si>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</si>
  <si>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</si>
  <si>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</si>
  <si>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</si>
  <si>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</si>
  <si>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</si>
  <si>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</si>
  <si>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</si>
  <si>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</si>
  <si>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</si>
  <si>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</si>
  <si>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</si>
  <si>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</si>
  <si>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</si>
  <si>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</si>
  <si>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</si>
  <si>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</si>
  <si>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</si>
  <si>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</si>
  <si>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</si>
  <si>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</si>
  <si>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</si>
  <si>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</si>
  <si>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</si>
  <si>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</si>
  <si>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</si>
  <si>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</si>
  <si>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</si>
  <si>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</si>
  <si>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</si>
  <si>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</si>
  <si>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</si>
  <si>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</si>
  <si>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</si>
  <si>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</si>
  <si>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</si>
  <si>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</si>
  <si>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</si>
  <si>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</si>
  <si>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</si>
  <si>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</si>
  <si>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</si>
  <si>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</si>
  <si>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</si>
  <si>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</si>
  <si>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</si>
  <si>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</si>
  <si>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</si>
  <si>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</si>
  <si>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</si>
  <si>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</si>
  <si>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</si>
  <si>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</si>
  <si>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</si>
  <si>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</si>
  <si>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</si>
  <si>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</si>
  <si>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</si>
  <si>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</si>
  <si>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</si>
  <si>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</si>
  <si>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</si>
  <si>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</si>
  <si>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</si>
  <si>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</si>
  <si>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</si>
  <si>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</si>
  <si>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</si>
  <si>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</si>
  <si>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</si>
  <si>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</si>
  <si>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</si>
  <si>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</si>
  <si>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</si>
  <si>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</si>
  <si>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</si>
  <si>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</si>
  <si>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</si>
  <si>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</si>
  <si>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</si>
  <si>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</si>
  <si>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</si>
  <si>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</si>
  <si>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</si>
  <si>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</si>
  <si>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</si>
  <si>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</si>
  <si>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</si>
  <si>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</si>
  <si>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</si>
  <si>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</si>
  <si>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</si>
  <si>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</si>
  <si>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</si>
  <si>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</si>
  <si>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</si>
  <si>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</si>
  <si>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</si>
  <si>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</si>
  <si>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</si>
  <si>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</si>
  <si>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</si>
  <si>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</si>
  <si>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</si>
  <si>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</si>
  <si>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</si>
  <si>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</si>
  <si>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</si>
  <si>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</si>
  <si>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</si>
  <si>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</si>
  <si>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</si>
  <si>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</si>
  <si>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</si>
  <si>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</si>
  <si>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</si>
  <si>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</si>
  <si>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</si>
  <si>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</si>
  <si>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</si>
  <si>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</si>
  <si>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</si>
  <si>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</si>
  <si>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</si>
  <si>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</si>
  <si>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</si>
  <si>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</si>
  <si>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</si>
  <si>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</si>
  <si>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</si>
  <si>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</si>
  <si>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</si>
  <si>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</si>
  <si>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</si>
  <si>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</si>
  <si>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</si>
  <si>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</si>
  <si>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</si>
  <si>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</si>
  <si>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</si>
  <si>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</si>
  <si>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</si>
  <si>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</si>
  <si>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</si>
  <si>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</si>
  <si>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</si>
  <si>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</si>
  <si>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</si>
  <si>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site has access issue at night inside desert area</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</si>
  <si>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</si>
  <si>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</si>
  <si>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</si>
  <si>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</si>
  <si>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</si>
  <si>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</si>
  <si>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PCM-20251007-00000065</t>
  </si>
  <si>
    <t>Main transformer in area burned and civil defense at site , team still trying to connect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</si>
  <si>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</si>
  <si>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</si>
  <si>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</si>
  <si>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</si>
  <si>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</si>
  <si>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</si>
  <si>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</si>
  <si>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</si>
  <si>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</si>
  <si>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</si>
  <si>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NO PCM</t>
  </si>
  <si>
    <t xml:space="preserve">ETA 110 mins </t>
  </si>
  <si>
    <t>PCM-20251007-00000096</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</si>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</sst>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xf numFmtId="0" fontId="9" fillId="9" borderId="10" xfId="0" applyNumberFormat="1" applyFont="1" applyFill="1" applyBorder="1" applyAlignment="1">
      <alignment horizontal="center" vertical="center" wrapText="1"/>
    </xf>
    <xf numFmtId="164" fontId="29" fillId="10" borderId="10" xfId="0" applyNumberFormat="1" applyFont="1" applyFill="1" applyBorder="1" applyAlignment="1">
      <alignment horizontal="center" vertical="center"/>
    </xf>
    <xf numFmtId="165" fontId="27" fillId="9" borderId="10"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
    <sortCondition ref="H1:H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9" totalsRowShown="0" headerRowDxfId="157" dataDxfId="156" headerRowBorderDxfId="154" tableBorderDxfId="155" totalsRowBorderDxfId="153">
  <autoFilter ref="A1:CJ2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7" totalsRowShown="0" headerRowDxfId="64" dataDxfId="63" headerRowBorderDxfId="61" tableBorderDxfId="62">
  <autoFilter ref="A1:L120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0" totalsRowShown="0" headerRowDxfId="48" dataDxfId="47" headerRowBorderDxfId="45" tableBorderDxfId="46" totalsRowBorderDxfId="44">
  <autoFilter ref="A1:L49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5" totalsRowShown="0" headerRowDxfId="15" dataDxfId="14" headerRowBorderDxfId="12" tableBorderDxfId="13">
  <autoFilter ref="A1:L2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4"/>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274.12179629629827</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45937.070222222224</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45937.070222222224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45937.070222222224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45937.070222222224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45937.070222222224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45937.070222222224</v>
      </c>
      <c r="H8" s="68"/>
      <c r="I8" s="73" t="str">
        <f>IFERROR(VLOOKUP(D8,DB!A:F,6,0),"")</f>
        <v/>
      </c>
      <c r="J8" s="73" t="str">
        <f>IFERROR(VLOOKUP(D8,DB!A:G,7,0),"")</f>
        <v/>
      </c>
      <c r="K8" s="69"/>
      <c r="L8" s="70" t="str">
        <f>IFERROR(VLOOKUP(D8,DB!A:I,9,0),"")</f>
        <v/>
      </c>
    </row>
    <row r="9" spans="1:12" ht="15" customHeight="1">
      <c r="A9" s="156"/>
      <c r="B9" s="157" t="str">
        <f>IFERROR(VLOOKUP(D9,DB!A:K,11,0),"")</f>
        <v/>
      </c>
      <c r="C9" s="157"/>
      <c r="D9" s="157"/>
      <c r="E9" s="158"/>
      <c r="F9" s="159"/>
      <c r="G9" s="160">
        <f ca="1">IFERROR(NOW()-F9,"")</f>
        <v>45937.07022199074</v>
      </c>
      <c r="H9" s="159"/>
      <c r="I9" s="157" t="str">
        <f>IFERROR(VLOOKUP(D9,DB!A:F,6,0),"")</f>
        <v/>
      </c>
      <c r="J9" s="73" t="str">
        <f>IFERROR(VLOOKUP(D9,DB!A:G,7,0),"")</f>
        <v/>
      </c>
      <c r="K9" s="161"/>
      <c r="L9" s="162" t="str">
        <f>IFERROR(VLOOKUP(D9,DB!A:I,9,0),"")</f>
        <v/>
      </c>
    </row>
    <row r="10" spans="1:12" ht="15" customHeight="1">
      <c r="A10" s="156"/>
      <c r="B10" s="157" t="str">
        <f>IFERROR(VLOOKUP(D10,DB!A:K,11,0),"")</f>
        <v/>
      </c>
      <c r="C10" s="157"/>
      <c r="D10" s="157"/>
      <c r="E10" s="158"/>
      <c r="F10" s="159"/>
      <c r="G10" s="160">
        <f ca="1">IFERROR(NOW()-F10,"")</f>
        <v>45937.07022199074</v>
      </c>
      <c r="H10" s="159"/>
      <c r="I10" s="157" t="str">
        <f>IFERROR(VLOOKUP(D10,DB!A:F,6,0),"")</f>
        <v/>
      </c>
      <c r="J10" s="73" t="str">
        <f>IFERROR(VLOOKUP(D10,DB!A:G,7,0),"")</f>
        <v/>
      </c>
      <c r="K10" s="161"/>
      <c r="L10" s="162" t="str">
        <f>IFERROR(VLOOKUP(D10,DB!A:I,9,0),"")</f>
        <v/>
      </c>
    </row>
    <row r="11" spans="1:12" ht="15" customHeight="1">
      <c r="A11" s="156"/>
      <c r="B11" s="157" t="str">
        <f>IFERROR(VLOOKUP(D11,DB!A:K,11,0),"")</f>
        <v/>
      </c>
      <c r="C11" s="157"/>
      <c r="D11" s="157"/>
      <c r="E11" s="158"/>
      <c r="F11" s="159"/>
      <c r="G11" s="160">
        <f ca="1">IFERROR(NOW()-F11,"")</f>
        <v>45937.07022199074</v>
      </c>
      <c r="H11" s="159"/>
      <c r="I11" s="157" t="str">
        <f>IFERROR(VLOOKUP(D11,DB!A:F,6,0),"")</f>
        <v/>
      </c>
      <c r="J11" s="73" t="str">
        <f>IFERROR(VLOOKUP(D11,DB!A:G,7,0),"")</f>
        <v/>
      </c>
      <c r="K11" s="161"/>
      <c r="L11" s="162" t="str">
        <f>IFERROR(VLOOKUP(D11,DB!A:I,9,0),"")</f>
        <v/>
      </c>
    </row>
    <row r="12" spans="1:12" ht="15" customHeight="1">
      <c r="A12" s="156"/>
      <c r="B12" s="157" t="str">
        <f>IFERROR(VLOOKUP(D12,DB!A:K,11,0),"")</f>
        <v/>
      </c>
      <c r="C12" s="157"/>
      <c r="D12" s="157"/>
      <c r="E12" s="158"/>
      <c r="F12" s="159"/>
      <c r="G12" s="160">
        <f ca="1">IFERROR(NOW()-F12,"")</f>
        <v>45937.07022199074</v>
      </c>
      <c r="H12" s="159"/>
      <c r="I12" s="157" t="str">
        <f>IFERROR(VLOOKUP(D12,DB!A:F,6,0),"")</f>
        <v/>
      </c>
      <c r="J12" s="73" t="str">
        <f>IFERROR(VLOOKUP(D12,DB!A:G,7,0),"")</f>
        <v/>
      </c>
      <c r="K12" s="161"/>
      <c r="L12" s="162" t="str">
        <f>IFERROR(VLOOKUP(D12,DB!A:I,9,0),"")</f>
        <v/>
      </c>
    </row>
    <row r="13" spans="1:12" ht="15" customHeight="1">
      <c r="A13" s="156"/>
      <c r="B13" s="157" t="str">
        <f>IFERROR(VLOOKUP(D13,DB!A:K,11,0),"")</f>
        <v/>
      </c>
      <c r="C13" s="157"/>
      <c r="D13" s="157"/>
      <c r="E13" s="158"/>
      <c r="F13" s="159"/>
      <c r="G13" s="160">
        <f ca="1">IFERROR(NOW()-F13,"")</f>
        <v>45937.07022199074</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57"/>
      <c r="E14" s="158"/>
      <c r="F14" s="159"/>
      <c r="G14" s="160">
        <f ca="1">IFERROR(NOW()-F14,"")</f>
        <v>45937.07022199074</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45937.07022199074</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45937.07022199074</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45937.07022199074</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45937.07022199074</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45937.07022199074</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45937.07022199074</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45937.07022199074</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45937.07022199074</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45937.07022199074</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45937.07022199074</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45937.07022199074</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45937.07022199074</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45937.07022199074</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45937.07022199074</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45937.07022199074</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45937.07022199074</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45937.07022199074</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45937.07022199074</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45937.07022199074</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45937.07022199074</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45937.07022199074</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45937.07022199074</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45937.07022199074</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45937.07022199074</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45937.07022199074</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45937.07022199074</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45937.07022199074</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45937.07022199074</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45937.07022199074</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45937.07022199074</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45937.07022199074</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45937.07022199074</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45937.07022199074</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45937.07022199074</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45937.07022199074</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45937.07022199074</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45937.07022199074</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45937.07022199074</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45937.07022199074</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45937.07022199074</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45937.07022199074</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45937.07022199074</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45937.07022199074</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45937.07022199074</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45937.07022199074</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45937.07022199074</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45937.07022199074</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45937.07022199074</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45937.07022199074</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45937.07022199074</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45937.07022199074</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45937.07022199074</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45937.07022199074</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45937.07022199074</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45937.07022199074</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45937.07022199074</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45937.07022199074</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45937.07022199074</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45937.07022199074</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45937.07022199074</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45937.07022199074</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45937.07022199074</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45937.07022199074</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45937.07022199074</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45937.07022199074</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45937.07022199074</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45937.07022199074</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45937.07022199074</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45937.07022199074</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45937.07022199074</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45937.07022199074</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45937.07022199074</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45937.07022199074</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45937.07022199074</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45937.07022199074</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45937.07022199074</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45937.07022199074</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45937.07022199074</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45937.07022199074</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45937.07022199074</v>
      </c>
      <c r="H94" s="159"/>
      <c r="I94" s="157" t="str">
        <f>IFERROR(VLOOKUP(D94,DB!A:F,6,0),"")</f>
        <v/>
      </c>
      <c r="J94" s="73" t="str">
        <f>IFERROR(VLOOKUP(D94,DB!A:G,7,0),"")</f>
        <v/>
      </c>
      <c r="K94" s="161"/>
      <c r="L94" s="162" t="str">
        <f>IFERROR(VLOOKUP(D94,DB!A:I,9,0),"")</f>
        <v/>
      </c>
    </row>
  </sheetData>
  <customSheetViews>
    <customSheetView guid="{F6042A99-DD27-4453-835D-0834D95730CC}" filter="1" showAutoFilter="1">
      <pageMargins left="0" right="0" top="0" bottom="0" header="0" footer="0"/>
      <autoFilter ref="B1:M1" xr:uid="{3256F2E5-CAB8-4C5A-8672-8F625C418C60}"/>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9"/>
  <sheetViews>
    <sheetView tabSelected="1" workbookViewId="0">
      <selection activeCell="A7" sqref="A7:X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130.34313888889301</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112.07038425926294</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31479</v>
      </c>
      <c r="E5" s="131" t="s">
        <v>39043</v>
      </c>
      <c r="F5" s="132">
        <v>45936.714039351849</v>
      </c>
      <c r="G5" s="133">
        <f ca="1">IFERROR(NOW()-F5,"-")</f>
        <v>0.3561826388904592</v>
      </c>
      <c r="H5" s="132">
        <v>45936.705011574071</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39052</v>
      </c>
      <c r="B6" s="18" t="str">
        <f>IFERROR(VLOOKUP(D6,DB!A:K,11,0),"")</f>
        <v>R2</v>
      </c>
      <c r="C6" s="18">
        <v>1</v>
      </c>
      <c r="D6" s="18" t="s">
        <v>26514</v>
      </c>
      <c r="E6" s="131" t="s">
        <v>38964</v>
      </c>
      <c r="F6" s="132">
        <v>45936.871932870374</v>
      </c>
      <c r="G6" s="133">
        <f ca="1">IFERROR(NOW()-F6,"-")</f>
        <v>0.19828912036609836</v>
      </c>
      <c r="H6" s="132">
        <v>45936.866377314815</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45937.07022199074</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45937.07022199074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45937.070222222224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45937.070222222224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45937.070222222224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45937.070222222224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45937.070222222224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45937.070222222224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45937.070222222224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45937.070222222224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45937.070222222224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45937.070222222224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45937.070222222224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45937.070222222224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45937.070222222224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45937.070222222224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45937.070222222224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45937.070222222224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45937.070222222224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45937.070222222224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45937.070222222224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45937.070222222224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45937.070222222224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45937.070222222224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45937.070222222224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45937.070222222224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45937.070222222224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45937.070222222224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45937.070222222224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45937.070222222224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45937.070222222224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45937.070222222224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45937.070222222224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45937.070222222224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45937.070222222224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45937.070222222224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45937.070222222224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45937.070222222224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45937.070222222224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45937.070222222224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45937.070222222224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45937.070222222224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45937.070222222224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45937.070222222224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45937.070222222224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45937.070222222224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45937.070222222224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45937.070222222224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45937.070222222224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45937.070222222224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45937.070222222224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45937.070222222224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45937.070222222224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45937.070222222224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45937.070222222224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45937.070222222224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45937.070222222224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45937.070222222224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45937.070222222224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45937.070222222224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45937.070222222224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45937.070222222224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45937.070222222224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45937.070222222224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45937.070222222224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45937.070222222224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45937.070222222224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45937.070222222224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45937.070222222224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45937.070222222224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45937.070222222224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45937.070222222224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45937.070222222224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45937.070222222224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45937.070222222224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45937.070222222224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45937.070222222224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45937.070222222224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45937.070222222224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45937.070222222224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45937.070222222224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45937.070222222224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45937.070222222224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45937.070222222224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45937.070222222224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45937.070222222224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45937.070222222224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45937.070222222224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45937.070222222224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45937.070222222224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45937.070222222224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45937.070222222224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45937.070222222224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45937.070222222224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45937.070222222224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45937.070222222224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45937.070222222224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45937.070222222224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45937.070222222224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45937.070222222224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45937.070222222224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45937.070222222224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45937.070222222224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45937.070222222224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45937.070222222224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45937.070222222224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45937.070222222224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45937.070222222224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45937.070222222224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45937.070222222224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45937.070222222224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45937.070222222224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45937.070222222224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45937.070222222224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45937.070222222224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45937.070222222224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45937.070222222224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45937.070222222224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45937.070222222224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45937.070222222224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45937.070222222224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45937.070222222224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45937.070222222224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45937.070222222224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45937.070222222224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45937.070222222224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45937.070222222224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45937.070222222224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45937.070222222224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45937.070222222224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45937.070222222224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45937.070222222224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45937.070222222224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45937.070222222224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45937.070222222224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45937.070222222224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45937.070222222224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45937.070222222224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45937.070222222224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45937.070222222224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45937.070222222224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45937.070222222224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45937.070222222224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45937.070222222224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45937.070222222224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45937.070222222224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45937.070222222224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45937.070222222224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45937.070222222224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45937.070222222224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45937.070222222224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45937.070222222224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45937.070222222224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45937.070222222224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45937.070222222224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45937.070222222224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45937.070222222224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45937.070222222224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45937.070222222224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45937.070222222224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45937.070222222224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45937.070222222224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45937.070222222224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45937.070222222224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45937.070222222224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45937.070222222224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45937.070222222224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45937.070222222224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45937.070222222224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45937.070222222224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45937.070222222224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45937.070222222224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45937.070222222224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45937.070222222224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45937.070222222224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45937.070222222224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45937.070222222224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45937.070222222224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45937.070222222224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45937.070222222224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45937.070222222224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45937.070222222224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45937.070222222224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45937.070222222224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45937.070222222224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45937.070222222224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45937.070222222224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45937.070222222224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45937.070222222224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45937.070222222224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45937.070222222224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45937.070222222224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45937.070222222224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45937.070222222224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45937.070222222224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45937.070222222224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45937.070222222224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45937.070222222224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45937.070222222224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45937.070222222224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45937.070222222224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45937.070222222224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45937.070222222224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45937.070222222224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45937.070222222224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45937.070222222224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45937.070222222224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45937.070222222224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45937.070222222224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45937.070222222224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45937.070222222224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45937.070222222224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45937.070222222224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45937.070222222224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45937.070222222224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45937.070222222224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45937.070222222224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45937.070222222224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45937.070222222224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45937.070222222224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45937.070222222224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45937.070222222224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45937.070222222224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45937.070222222224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45937.070222222224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45937.070222222224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45937.070222222224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45937.070222222224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45937.070222222224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45937.070222222224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45937.070222222224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45937.070222222224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45937.070222222224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45937.070222222224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45937.070222222224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45937.070222222224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45937.070222222224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45937.070222222224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45937.070222222224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45937.070222222224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45937.070222222224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45937.070222222224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45937.070222222224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sheetData>
  <dataValidations count="2">
    <dataValidation allowBlank="1" showInputMessage="1" showErrorMessage="1" sqref="E1" xr:uid="{4D935161-CDD3-4592-B877-3FB59C99E142}"/>
    <dataValidation type="list" allowBlank="1" showInputMessage="1" showErrorMessage="1" sqref="E3:E2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7"/>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166"/>
      <c r="G2" s="165">
        <f ca="1">IFERROR(NOW()-F2,"-")</f>
        <v>45937.07022199074</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ref="G3:G40" ca="1" si="0">IFERROR(NOW()-F3,"-")</f>
        <v>45937.070222222224</v>
      </c>
      <c r="H3" s="22"/>
      <c r="I3" s="19" t="str">
        <f>IFERROR(VLOOKUP(D3,DB!A:F,6,0),"")</f>
        <v/>
      </c>
      <c r="J3" s="18" t="str">
        <f>IFERROR(VLOOKUP(D3,DB!A:G,7,0),"")</f>
        <v/>
      </c>
      <c r="K3" s="50"/>
      <c r="L3" s="23" t="str">
        <f>IFERROR(VLOOKUP(D3,DB!A:I,9,0),"")</f>
        <v/>
      </c>
    </row>
    <row r="4" spans="1:13" ht="15" customHeight="1">
      <c r="A4" s="164"/>
      <c r="B4" s="75" t="str">
        <f>IFERROR(VLOOKUP(D4,DB!A:K,11,0),"")</f>
        <v/>
      </c>
      <c r="C4" s="18"/>
      <c r="D4" s="18"/>
      <c r="E4" s="18"/>
      <c r="F4" s="20"/>
      <c r="G4" s="21">
        <f t="shared" ca="1" si="0"/>
        <v>45937.070222222224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45937.070222222224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45937.070222222224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45937.070222222224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45937.070222222224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45937.070222222224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45937.070222222224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45937.070222222224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45937.070222222224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45937.070222222224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45937.070222222224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45937.070222222224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45937.070222222224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45937.070222222224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45937.070222222224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45937.070222222224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45937.070222222224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45937.070222222224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45937.070222222224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45937.070222222224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45937.070222222224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45937.070222222224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45937.070222222224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45937.070222222224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45937.070222222224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45937.070222222224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45937.070222222224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45937.070222222224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45937.070222222224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45937.070222222224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45937.070222222224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45937.070222222224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45937.070222222224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45937.070222222224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45937.070222222224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45937.070222222224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45937.070222222224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ref="G41:G104" ca="1" si="1">IFERROR(NOW()-F41,"-")</f>
        <v>45937.070222222224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45937.070222222224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45937.070222222224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45937.070222222224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45937.070222222224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45937.070222222224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45937.070222222224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45937.070222222224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45937.070222222224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45937.070222222224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45937.070222222224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45937.070222222224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45937.070222222224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45937.070222222224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45937.070222222224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45937.070222222224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45937.070222222224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45937.070222222224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45937.070222222224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45937.070222222224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45937.070222222224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45937.070222222224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45937.070222222224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45937.070222222224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45937.070222222224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45937.070222222224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45937.070222222224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45937.070222222224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45937.070222222224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45937.070222222224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45937.070222222224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45937.070222222224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45937.070222222224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45937.070222222224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45937.070222222224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45937.070222222224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45937.070222222224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45937.070222222224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45937.070222222224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45937.070222222224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45937.070222222224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45937.070222222224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45937.070222222224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45937.070222222224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45937.070222222224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45937.070222222224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45937.070222222224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45937.070222222224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45937.070222222224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45937.070222222224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45937.070222222224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45937.070222222224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45937.070222222224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45937.070222222224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45937.070222222224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45937.070222222224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45937.070222222224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45937.070222222224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45937.070222222224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45937.070222222224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45937.070222222224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45937.070222222224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45937.070222222224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45937.070222222224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ref="G105:G168" ca="1" si="2">IFERROR(NOW()-F105,"-")</f>
        <v>45937.070222222224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45937.070222222224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45937.070222222224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45937.070222222224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45937.070222222224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45937.070222222224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45937.070222222224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45937.070222222224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45937.070222222224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45937.070222222224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45937.070222222224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45937.070222222224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45937.070222222224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45937.070222222224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45937.070222222224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45937.070222222224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45937.070222222224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45937.070222222224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45937.070222222224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45937.070222222224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45937.070222222224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45937.070222222224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45937.070222222224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45937.070222222224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45937.070222222224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45937.070222222224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45937.070222222224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45937.070222222224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45937.070222222224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45937.070222222224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45937.070222222224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45937.070222222224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45937.070222222224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45937.070222222224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45937.070222222224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45937.070222222224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45937.070222222224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45937.070222222224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45937.070222222224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45937.070222222224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45937.070222222224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45937.070222222224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45937.070222222224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45937.070222222224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45937.070222222224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45937.070222222224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45937.070222222224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45937.070222222224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45937.070222222224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45937.070222222224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45937.070222222224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45937.070222222224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45937.070222222224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45937.070222222224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45937.070222222224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45937.070222222224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45937.070222222224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45937.070222222224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45937.070222222224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45937.070222222224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45937.070222222224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45937.070222222224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45937.070222222224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45937.070222222224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ref="G169:G232" ca="1" si="3">IFERROR(NOW()-F169,"-")</f>
        <v>45937.070222222224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45937.070222222224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45937.070222222224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45937.070222222224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45937.070222222224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45937.070222222224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45937.070222222224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45937.070222222224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45937.070222222224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45937.070222222224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45937.070222222224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45937.070222222224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45937.070222222224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45937.070222222224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45937.070222222224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45937.070222222224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45937.070222222224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45937.070222222224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45937.070222222224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45937.070222222224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45937.070222222224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45937.070222222224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45937.070222222224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45937.070222222224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45937.070222222224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45937.070222222224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45937.070222222224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45937.070222222224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45937.070222222224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45937.070222222224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45937.070222222224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45937.070222222224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45937.070222222224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45937.070222222224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45937.070222222224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45937.070222222224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45937.070222222224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45937.070222222224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45937.070222222224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45937.070222222224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45937.070222222224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45937.070222222224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45937.070222222224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45937.070222222224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45937.070222222224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45937.070222222224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45937.070222222224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45937.070222222224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45937.070222222224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45937.070222222224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45937.070222222224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45937.070222222224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45937.070222222224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45937.070222222224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45937.070222222224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45937.070222222224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45937.070222222224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45937.070222222224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45937.070222222224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45937.070222222224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45937.070222222224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45937.070222222224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45937.070222222224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45937.070222222224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ref="G233:G296" ca="1" si="4">IFERROR(NOW()-F233,"-")</f>
        <v>45937.070222222224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45937.070222222224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45937.070222222224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45937.070222222224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45937.070222222224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45937.070222222224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45937.070222222224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45937.070222222224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45937.070222222224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45937.070222222224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45937.070222222224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45937.070222222224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45937.070222222224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45937.070222222224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45937.070222222224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45937.070222222224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45937.070222222224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45937.070222222224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45937.070222222224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45937.070222222224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45937.070222222224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45937.070222222224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45937.070222222224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45937.070222222224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45937.070222222224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45937.070222222224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45937.070222222224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45937.070222222224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45937.070222222224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45937.070222222224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45937.070222222224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45937.070222222224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45937.070222222224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45937.070222222224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45937.070222222224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45937.070222222224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45937.070222222224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45937.070222222224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45937.070222222224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45937.070222222224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45937.070222222224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45937.070222222224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45937.070222222224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45937.070222222224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45937.070222222224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45937.070222222224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45937.070222222224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45937.070222222224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45937.070222222224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45937.070222222224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45937.070222222224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45937.070222222224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45937.070222222224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45937.070222222224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45937.070222222224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45937.070222222224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45937.070222222224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45937.070222222224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45937.070222222224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45937.070222222224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45937.070222222224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45937.070222222224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45937.070222222224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45937.070222222224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ref="G297:G360" ca="1" si="5">IFERROR(NOW()-F297,"-")</f>
        <v>45937.070222222224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45937.070222222224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45937.070222222224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45937.070222222224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45937.070222222224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45937.070222222224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45937.070222222224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45937.070222222224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45937.070222222224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45937.070222222224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45937.070222222224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45937.070222222224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45937.070222222224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45937.070222222224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45937.070222222224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45937.070222222224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45937.070222222224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45937.070222222224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45937.070222222224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45937.070222222224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45937.070222222224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45937.070222222224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45937.070222222224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45937.070222222224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45937.070222222224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45937.070222222224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45937.070222222224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45937.070222222224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45937.070222222224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45937.070222222224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45937.070222222224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45937.070222222224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45937.070222222224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45937.070222222224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45937.070222222224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45937.070222222224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45937.070222222224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45937.070222222224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45937.070222222224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45937.070222222224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45937.070222222224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45937.070222222224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45937.070222222224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45937.070222222224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45937.070222222224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45937.070222222224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45937.070222222224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45937.070222222224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45937.070222222224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45937.070222222224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45937.070222222224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45937.070222222224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45937.070222222224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45937.070222222224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45937.070222222224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45937.070222222224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45937.070222222224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45937.070222222224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45937.070222222224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45937.070222222224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45937.070222222224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45937.070222222224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45937.070222222224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45937.070222222224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ref="G361:G424" ca="1" si="6">IFERROR(NOW()-F361,"-")</f>
        <v>45937.070222222224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45937.070222222224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45937.070222222224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45937.070222222224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45937.070222222224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45937.070222222224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45937.070222222224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45937.070222222224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45937.070222222224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45937.070222222224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45937.070222222224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45937.070222222224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45937.070222222224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45937.070222222224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45937.070222222224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45937.070222222224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45937.070222222224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45937.070222222224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45937.070222222224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45937.070222222224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45937.070222222224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45937.070222222224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45937.070222222224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45937.070222222224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45937.070222222224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45937.070222222224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45937.070222222224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45937.070222222224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45937.070222222224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45937.070222222224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45937.070222222224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45937.070222222224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45937.070222222224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45937.070222222224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45937.070222222224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45937.070222222224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45937.070222222224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45937.070222222224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45937.070222222224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45937.070222222224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45937.070222222224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45937.070222222224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45937.070222222224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45937.070222222224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45937.070222222224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45937.070222222224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45937.070222222224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45937.070222222224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45937.070222222224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45937.070222222224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45937.070222222224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45937.070222222224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45937.070222222224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45937.070222222224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45937.070222222224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45937.070222222224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45937.070222222224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45937.070222222224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45937.070222222224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45937.070222222224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45937.070222222224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45937.070222222224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45937.070222222224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45937.070222222224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ref="G425:G488" ca="1" si="7">IFERROR(NOW()-F425,"-")</f>
        <v>45937.070222222224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45937.070222222224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45937.070222222224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45937.070222222224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45937.070222222224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45937.070222222224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45937.070222222224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45937.070222222224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45937.070222222224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45937.070222222224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45937.070222222224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45937.070222222224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45937.070222222224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45937.070222222224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45937.070222222224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45937.070222222224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45937.070222222224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45937.070222222224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45937.070222222224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45937.070222222224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45937.070222222224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45937.070222222224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45937.070222222224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45937.070222222224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45937.070222222224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45937.070222222224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45937.070222222224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45937.070222222224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45937.070222222224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45937.070222222224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45937.070222222224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45937.070222222224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45937.070222222224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45937.070222222224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45937.070222222224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45937.070222222224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45937.070222222224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45937.070222222224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45937.070222222224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45937.070222222224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45937.070222222224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45937.070222222224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45937.070222222224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45937.070222222224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45937.070222222224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45937.070222222224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45937.070222222224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45937.070222222224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45937.070222222224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45937.070222222224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45937.070222222224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45937.070222222224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45937.070222222224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45937.070222222224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45937.070222222224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45937.070222222224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45937.070222222224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45937.070222222224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45937.070222222224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45937.070222222224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45937.070222222224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45937.070222222224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45937.070222222224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45937.070222222224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ref="G489:G552" ca="1" si="8">IFERROR(NOW()-F489,"-")</f>
        <v>45937.070222222224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45937.070222222224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45937.070222222224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45937.070222222224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45937.070222222224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45937.070222222224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45937.070222222224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45937.070222222224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45937.070222222224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45937.070222222224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45937.070222222224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45937.070222222224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45937.070222222224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45937.070222222224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45937.070222222224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45937.070222222224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45937.070222222224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45937.070222222224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45937.070222222224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45937.070222222224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45937.070222222224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45937.070222222224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45937.070222222224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45937.070222222224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45937.070222222224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45937.070222222224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45937.070222222224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45937.070222222224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45937.070222222224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45937.070222222224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45937.070222222224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45937.070222222224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45937.070222222224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45937.070222222224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45937.070222222224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45937.070222222224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45937.070222222224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45937.070222222224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45937.070222222224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45937.070222222224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45937.070222222224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45937.070222222224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45937.070222222224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45937.070222222224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45937.070222222224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45937.070222222224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45937.070222222224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45937.070222222224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45937.070222222224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45937.070222222224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45937.070222222224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45937.070222222224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45937.070222222224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45937.070222222224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45937.070222222224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45937.070222222224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45937.070222222224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45937.070222222224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45937.070222222224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45937.070222222224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45937.070222222224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45937.070222222224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45937.070222222224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45937.070222222224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ref="G553:G616" ca="1" si="9">IFERROR(NOW()-F553,"-")</f>
        <v>45937.070222222224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45937.070222222224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45937.070222222224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45937.070222222224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45937.070222222224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45937.070222222224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45937.070222222224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45937.070222222224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45937.070222222224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45937.070222222224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45937.070222222224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45937.070222222224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45937.070222222224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45937.070222222224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45937.070222222224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45937.070222222224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45937.070222222224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45937.070222222224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45937.070222222224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45937.070222222224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45937.070222222224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45937.070222222224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45937.070222222224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45937.070222222224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45937.070222222224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45937.070222222224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45937.070222222224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45937.070222222224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45937.070222222224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45937.070222222224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45937.070222222224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45937.070222222224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45937.070222222224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45937.070222222224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45937.070222222224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45937.070222222224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45937.070222222224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45937.070222222224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45937.070222222224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45937.070222222224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45937.070222222224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45937.070222222224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45937.070222222224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45937.070222222224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45937.070222222224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45937.070222222224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45937.070222222224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45937.070222222224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45937.070222222224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45937.070222222224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45937.070222222224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45937.070222222224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45937.070222222224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45937.070222222224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45937.070222222224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45937.070222222224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45937.070222222224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45937.070222222224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45937.070222222224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45937.070222222224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45937.070222222224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45937.070222222224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45937.070222222224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45937.070222222224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ref="G617:G680" ca="1" si="10">IFERROR(NOW()-F617,"-")</f>
        <v>45937.070222222224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45937.070222222224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45937.070222222224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45937.070222222224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45937.070222222224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45937.070222222224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45937.070222222224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45937.070222222224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45937.070222222224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45937.070222222224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45937.070222222224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45937.070222222224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45937.070222222224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45937.070222222224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45937.070222222224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45937.070222222224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45937.070222222224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45937.070222222224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45937.070222222224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45937.070222222224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45937.070222222224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45937.070222222224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45937.070222222224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45937.070222222224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45937.070222222224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45937.070222222224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45937.070222222224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45937.070222222224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45937.070222222224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45937.070222222224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45937.070222222224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45937.070222222224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45937.070222222224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45937.070222222224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45937.070222222224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45937.070222222224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45937.070222222224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45937.070222222224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45937.070222222224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45937.070222222224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45937.070222222224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45937.070222222224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45937.070222222224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45937.070222222224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45937.070222222224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45937.070222222224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45937.070222222224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45937.070222222224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45937.070222222224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45937.070222222224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45937.070222222224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45937.070222222224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45937.070222222224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45937.070222222224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45937.070222222224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45937.070222222224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45937.070222222224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45937.070222222224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45937.070222222224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45937.070222222224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45937.070222222224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45937.070222222224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45937.070222222224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45937.070222222224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ref="G681:G744" ca="1" si="11">IFERROR(NOW()-F681,"-")</f>
        <v>45937.070222222224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45937.070222222224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45937.070222222224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45937.070222222224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45937.070222222224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45937.070222222224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45937.070222222224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45937.070222222224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45937.070222222224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45937.070222222224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45937.070222222224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45937.070222222224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45937.070222222224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45937.070222222224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45937.070222222224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45937.070222222224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45937.070222222224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45937.070222222224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45937.070222222224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45937.070222222224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45937.070222222224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45937.070222222224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45937.070222222224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45937.070222222224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45937.070222222224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45937.070222222224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45937.070222222224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45937.070222222224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45937.070222222224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45937.070222222224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45937.070222222224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45937.070222222224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45937.070222222224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45937.070222222224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45937.070222222224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45937.070222222224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45937.070222222224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45937.070222222224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45937.070222222224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45937.070222222224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45937.070222222224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45937.070222222224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45937.070222222224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45937.070222222224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45937.070222222224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45937.070222222224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45937.070222222224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45937.070222222224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45937.070222222224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45937.070222222224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45937.070222222224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45937.070222222224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45937.070222222224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45937.070222222224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45937.070222222224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45937.070222222224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45937.070222222224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45937.070222222224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45937.070222222224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45937.070222222224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45937.070222222224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45937.070222222224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45937.070222222224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45937.070222222224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ref="G745:G808" ca="1" si="12">IFERROR(NOW()-F745,"-")</f>
        <v>45937.070222222224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45937.070222222224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45937.070222222224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45937.070222222224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45937.070222222224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45937.070222222224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45937.070222222224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45937.070222222224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45937.070222222224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45937.070222222224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45937.070222222224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45937.070222222224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45937.070222222224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45937.070222222224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45937.070222222224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45937.070222222224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45937.070222222224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45937.070222222224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45937.070222222224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45937.070222222224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45937.070222222224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45937.070222222224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45937.070222222224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45937.070222222224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45937.070222222224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45937.070222222224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45937.070222222224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45937.070222222224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45937.070222222224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45937.070222222224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45937.070222222224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45937.070222222224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45937.070222222224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45937.070222222224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45937.070222222224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45937.070222222224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45937.070222222224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45937.070222222224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45937.070222222224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45937.070222222224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45937.070222222224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45937.070222222224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45937.070222222224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45937.070222222224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45937.070222222224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45937.070222222224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45937.070222222224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45937.070222222224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45937.070222222224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45937.070222222224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45937.070222222224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45937.070222222224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45937.070222222224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45937.070222222224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45937.070222222224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45937.070222222224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45937.070222222224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45937.070222222224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45937.070222222224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45937.070222222224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45937.070222222224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45937.070222222224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45937.070222222224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45937.070222222224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ref="G809:G872" ca="1" si="13">IFERROR(NOW()-F809,"-")</f>
        <v>45937.070222222224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45937.070222222224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45937.070222222224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45937.070222222224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45937.070222222224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45937.070222222224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45937.070222222224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45937.070222222224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45937.070222222224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45937.070222222224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45937.070222222224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45937.070222222224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45937.070222222224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45937.070222222224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45937.070222222224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45937.070222222224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45937.070222222224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45937.070222222224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45937.070222222224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45937.070222222224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45937.070222222224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45937.070222222224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45937.070222222224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45937.070222222224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45937.070222222224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45937.070222222224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45937.070222222224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45937.070222222224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45937.070222222224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45937.070222222224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45937.070222222224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45937.070222222224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45937.070222222224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45937.070222222224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45937.070222222224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45937.070222222224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45937.070222222224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45937.070222222224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45937.070222222224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45937.070222222224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45937.070222222224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45937.070222222224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45937.070222222224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45937.070222222224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45937.070222222224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45937.070222222224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45937.070222222224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45937.070222222224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45937.070222222224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45937.070222222224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45937.070222222224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45937.070222222224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45937.070222222224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45937.070222222224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45937.070222222224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45937.070222222224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45937.070222222224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45937.070222222224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45937.070222222224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45937.070222222224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45937.070222222224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45937.070222222224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45937.070222222224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45937.070222222224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ref="G873:G936" ca="1" si="14">IFERROR(NOW()-F873,"-")</f>
        <v>45937.070222222224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45937.070222222224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45937.070222222224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45937.070222222224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45937.070222222224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45937.070222222224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45937.070222222224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45937.070222222224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45937.070222222224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45937.070222222224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45937.070222222224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45937.070222222224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45937.070222222224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45937.070222222224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45937.070222222224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45937.070222222224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45937.070222222224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45937.070222222224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45937.070222222224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45937.070222222224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45937.070222222224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45937.070222222224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45937.070222222224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45937.070222222224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45937.070222222224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45937.070222222224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45937.070222222224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45937.070222222224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45937.070222222224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45937.070222222224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45937.070222222224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45937.070222222224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45937.070222222224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45937.070222222224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45937.070222222224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45937.070222222224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45937.070222222224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45937.070222222224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45937.070222222224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45937.070222222224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45937.070222222224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45937.070222222224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45937.070222222224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45937.070222222224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45937.070222222224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45937.070222222224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45937.070222222224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45937.070222222224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45937.070222222224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45937.070222222224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45937.070222222224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45937.070222222224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45937.070222222224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45937.070222222224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45937.070222222224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45937.070222222224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45937.070222222224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45937.070222222224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45937.070222222224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45937.070222222224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45937.070222222224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45937.070222222224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45937.070222222224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45937.070222222224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ref="G937:G1000" ca="1" si="15">IFERROR(NOW()-F937,"-")</f>
        <v>45937.070222222224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45937.070222222224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45937.070222222224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45937.070222222224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45937.070222222224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45937.070222222224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45937.070222222224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45937.070222222224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45937.070222222224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45937.070222222224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45937.070222222224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45937.070222222224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45937.070222222224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45937.070222222224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45937.070222222224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45937.070222222224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45937.070222222224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45937.070222222224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45937.070222222224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45937.070222222224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45937.070222222224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45937.070222222224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45937.070222222224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45937.070222222224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45937.070222222224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45937.070222222224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45937.070222222224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45937.070222222224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45937.070222222224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45937.070222222224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45937.070222222224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45937.070222222224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45937.070222222224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45937.070222222224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45937.070222222224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45937.070222222224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45937.070222222224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45937.070222222224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45937.070222222224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45937.070222222224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45937.070222222224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45937.070222222224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45937.070222222224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45937.070222222224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45937.070222222224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45937.070222222224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45937.070222222224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45937.070222222224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45937.070222222224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45937.070222222224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45937.070222222224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45937.070222222224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45937.070222222224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45937.070222222224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45937.070222222224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45937.070222222224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45937.070222222224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45937.070222222224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45937.070222222224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45937.070222222224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45937.070222222224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45937.070222222224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45937.070222222224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45937.070222222224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ref="G1001:G1064" ca="1" si="16">IFERROR(NOW()-F1001,"-")</f>
        <v>45937.070222222224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45937.070222222224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45937.070222222224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45937.070222222224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45937.070222222224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45937.070222222224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45937.070222222224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45937.070222222224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45937.070222222224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45937.070222222224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45937.070222222224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45937.070222222224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45937.070222222224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45937.070222222224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45937.070222222224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45937.070222222224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45937.070222222224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45937.070222222224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45937.070222222224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45937.070222222224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45937.070222222224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45937.070222222224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45937.070222222224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45937.070222222224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45937.070222222224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45937.070222222224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45937.070222222224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45937.070222222224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45937.070222222224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45937.070222222224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45937.070222222224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45937.070222222224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45937.070222222224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45937.070222222224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45937.070222222224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45937.070222222224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45937.070222222224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45937.070222222224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45937.070222222224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45937.070222222224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45937.070222222224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45937.070222222224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45937.070222222224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45937.070222222224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45937.070222222224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45937.070222222224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45937.070222222224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45937.070222222224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45937.070222222224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45937.070222222224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45937.070222222224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45937.070222222224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45937.070222222224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45937.070222222224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45937.070222222224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45937.070222222224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45937.070222222224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45937.070222222224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45937.070222222224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45937.070222222224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45937.070222222224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45937.070222222224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45937.070222222224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45937.070222222224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ref="G1065:G1128" ca="1" si="17">IFERROR(NOW()-F1065,"-")</f>
        <v>45937.070222222224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45937.070222222224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45937.070222222224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45937.070222222224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45937.070222222224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45937.070222222224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45937.070222222224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45937.070222222224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45937.070222222224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45937.070222222224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45937.070222222224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45937.070222222224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45937.070222222224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45937.070222222224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45937.070222222224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45937.070222222224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45937.070222222224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45937.070222222224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45937.070222222224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45937.070222222224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45937.070222222224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45937.070222222224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45937.070222222224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45937.070222222224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45937.070222222224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45937.070222222224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45937.070222222224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45937.070222222224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45937.070222222224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45937.070222222224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45937.070222222224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45937.070222222224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45937.070222222224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45937.070222222224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45937.070222222224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45937.070222222224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45937.070222222224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45937.070222222224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45937.070222222224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45937.070222222224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45937.070222222224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45937.070222222224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45937.070222222224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45937.070222222224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45937.070222222224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45937.070222222224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45937.070222222224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45937.070222222224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45937.070222222224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45937.070222222224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45937.070222222224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45937.070222222224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45937.070222222224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45937.070222222224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45937.070222222224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45937.070222222224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45937.070222222224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45937.070222222224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45937.070222222224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45937.070222222224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45937.070222222224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45937.070222222224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45937.070222222224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45937.070222222224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ref="G1129:G1192" ca="1" si="18">IFERROR(NOW()-F1129,"-")</f>
        <v>45937.070222222224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45937.070222222224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45937.070222222224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45937.070222222224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45937.070222222224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45937.070222222224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45937.070222222224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45937.070222222224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45937.070222222224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45937.070222222224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45937.070222222224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45937.070222222224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45937.070222222224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45937.070222222224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45937.070222222224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45937.070222222224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45937.070222222224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45937.070222222224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45937.070222222224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45937.070222222224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45937.070222222224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45937.070222222224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45937.070222222224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45937.070222222224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45937.070222222224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45937.070222222224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45937.070222222224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45937.070222222224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45937.070222222224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45937.070222222224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45937.070222222224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45937.070222222224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45937.070222222224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45937.070222222224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45937.070222222224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45937.070222222224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45937.070222222224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45937.070222222224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45937.070222222224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45937.070222222224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45937.070222222224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45937.070222222224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45937.070222222224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45937.070222222224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45937.070222222224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45937.070222222224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45937.070222222224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45937.070222222224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45937.070222222224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45937.070222222224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45937.070222222224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45937.070222222224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45937.070222222224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45937.070222222224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45937.070222222224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45937.070222222224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45937.070222222224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45937.070222222224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45937.070222222224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45937.070222222224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45937.070222222224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45937.070222222224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45937.070222222224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45937.070222222224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ref="G1193:G1207" ca="1" si="19">IFERROR(NOW()-F1193,"-")</f>
        <v>45937.070222222224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45937.070222222224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45937.070222222224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45937.070222222224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45937.070222222224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45937.070222222224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45937.070222222224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45937.070222222224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45937.070222222224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45937.070222222224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45937.070222222224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45937.070222222224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45937.070222222224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45937.070222222224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45937.070222222224</v>
      </c>
      <c r="H1207" s="22"/>
      <c r="I1207" s="19" t="str">
        <f>IFERROR(VLOOKUP(D1207,DB!A:F,6,0),"")</f>
        <v/>
      </c>
      <c r="J1207" s="18" t="str">
        <f>IFERROR(VLOOKUP(D1207,DB!A:G,7,0),"")</f>
        <v/>
      </c>
      <c r="K1207" s="50"/>
      <c r="L1207" s="23" t="str">
        <f>IFERROR(VLOOKUP(D1207,DB!A:I,9,0),"")</f>
        <v/>
      </c>
    </row>
  </sheetData>
  <dataValidations count="2">
    <dataValidation allowBlank="1" showInputMessage="1" showErrorMessage="1" sqref="E1" xr:uid="{5914219A-CB83-432D-936A-CC0CB6F3982A}"/>
    <dataValidation type="list" allowBlank="1" showInputMessage="1" showErrorMessage="1" sqref="E2:E120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0"/>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233.58950462962821</v>
      </c>
      <c r="H2" s="113">
        <v>45703.474768518521</v>
      </c>
      <c r="I2" s="110" t="str">
        <f>IFERROR(VLOOKUP(D2,DB!A:F,6,0),"")</f>
        <v>SCECO</v>
      </c>
      <c r="J2" s="110" t="str">
        <f>IFERROR(VLOOKUP(D2,DB!A:G,7,0),"")</f>
        <v>Dead</v>
      </c>
      <c r="K2" s="115" t="s">
        <v>39055</v>
      </c>
      <c r="L2" s="107" t="str">
        <f>IFERROR(VLOOKUP(D2,DB!A:I,9,0),"")</f>
        <v>Latis</v>
      </c>
    </row>
    <row r="3" spans="1:16" ht="23.25" customHeight="1">
      <c r="A3" s="110" t="s">
        <v>39056</v>
      </c>
      <c r="B3" s="110" t="str">
        <f>IFERROR(VLOOKUP(D3,DB!A:K,11,0),"")</f>
        <v>R4</v>
      </c>
      <c r="C3" s="111">
        <v>2</v>
      </c>
      <c r="D3" s="107" t="s">
        <v>25891</v>
      </c>
      <c r="E3" s="112" t="s">
        <v>38964</v>
      </c>
      <c r="F3" s="113">
        <v>45935.156944444447</v>
      </c>
      <c r="G3" s="114">
        <f ca="1">IFERROR(NOW()-F3,"")</f>
        <v>1.9132775462931022</v>
      </c>
      <c r="H3" s="113">
        <v>45935.07104166667</v>
      </c>
      <c r="I3" s="110" t="str">
        <f>IFERROR(VLOOKUP(D3,DB!A:F,6,0),"")</f>
        <v>Generator-SG</v>
      </c>
      <c r="J3" s="110" t="str">
        <f>IFERROR(VLOOKUP(D3,DB!A:G,7,0),"")</f>
        <v>Good</v>
      </c>
      <c r="K3" s="115" t="s">
        <v>39057</v>
      </c>
      <c r="L3" s="107" t="str">
        <f>IFERROR(VLOOKUP(D3,DB!A:I,9,0),"")</f>
        <v>Latis</v>
      </c>
    </row>
    <row r="4" spans="1:16" ht="15" customHeight="1">
      <c r="A4" s="141" t="s">
        <v>39058</v>
      </c>
      <c r="B4" s="141" t="str">
        <f>IFERROR(VLOOKUP(D4,DB!A:K,11,0),"")</f>
        <v>R4</v>
      </c>
      <c r="C4" s="142">
        <v>1</v>
      </c>
      <c r="D4" s="143" t="s">
        <v>36054</v>
      </c>
      <c r="E4" s="144" t="s">
        <v>38964</v>
      </c>
      <c r="F4" s="145">
        <v>45936.764467592591</v>
      </c>
      <c r="G4" s="146">
        <f ca="1">IFERROR(NOW()-F4,"")</f>
        <v>0.30575439814856509</v>
      </c>
      <c r="H4" s="145">
        <v>45936.758773148147</v>
      </c>
      <c r="I4" s="141" t="str">
        <f>IFERROR(VLOOKUP(D4,DB!A:F,6,0),"")</f>
        <v>Generator-SG</v>
      </c>
      <c r="J4" s="141" t="str">
        <f>IFERROR(VLOOKUP(D4,DB!A:G,7,0),"")</f>
        <v>Weak</v>
      </c>
      <c r="K4" s="148" t="s">
        <v>39059</v>
      </c>
      <c r="L4" s="143" t="str">
        <f>IFERROR(VLOOKUP(D4,DB!A:I,9,0),"")</f>
        <v>Latis</v>
      </c>
    </row>
    <row r="5" spans="1:16" ht="15" customHeight="1">
      <c r="A5" s="141" t="s">
        <v>39060</v>
      </c>
      <c r="B5" s="141" t="str">
        <f>IFERROR(VLOOKUP(D5,DB!A:K,11,0),"")</f>
        <v>R4</v>
      </c>
      <c r="C5" s="142">
        <v>1</v>
      </c>
      <c r="D5" s="143" t="s">
        <v>24150</v>
      </c>
      <c r="E5" s="144" t="s">
        <v>39043</v>
      </c>
      <c r="F5" s="145">
        <v>45937.027083333334</v>
      </c>
      <c r="G5" s="146">
        <f ca="1">IFERROR(NOW()-F5,"")</f>
        <v>4.3138657405506819E-2</v>
      </c>
      <c r="H5" s="145">
        <v>45936.974849537037</v>
      </c>
      <c r="I5" s="141" t="str">
        <f>IFERROR(VLOOKUP(D5,DB!A:F,6,0),"")</f>
        <v>SCECO</v>
      </c>
      <c r="J5" s="141" t="str">
        <f>IFERROR(VLOOKUP(D5,DB!A:G,7,0),"")</f>
        <v>Good+Vandalized+Vandalized</v>
      </c>
      <c r="K5" s="148" t="s">
        <v>39061</v>
      </c>
      <c r="L5" s="143" t="str">
        <f>IFERROR(VLOOKUP(D5,DB!A:I,9,0),"")</f>
        <v>Latis</v>
      </c>
    </row>
    <row r="6" spans="1:16" ht="15" customHeight="1">
      <c r="A6" s="141"/>
      <c r="B6" s="141" t="str">
        <f>IFERROR(VLOOKUP(D6,DB!A:K,11,0),"")</f>
        <v/>
      </c>
      <c r="C6" s="142"/>
      <c r="D6" s="143"/>
      <c r="E6" s="144"/>
      <c r="F6" s="145"/>
      <c r="G6" s="146">
        <f ca="1">IFERROR(NOW()-F6,"")</f>
        <v>45937.07022199074</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45937.07022199074</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45937.07022199074</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45937.07022199074</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45937.07022199074</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45937.07022199074</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45937.07022199074</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45937.07022199074</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45937.07022199074</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45937.07022199074</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45937.07022199074</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45937.07022199074</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45937.07022199074</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45937.07022199074</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45937.07022199074</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45937.07022199074</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45937.07022199074</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45937.07022199074</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45937.07022199074</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45937.07022199074</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45937.07022199074</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45937.07022199074</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45937.07022199074</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45937.07022199074</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45937.07022199074</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45937.07022199074</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45937.07022199074</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45937.07022199074</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45937.07022199074</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45937.07022199074</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45937.07022199074</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45937.07022199074</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7">
        <f ca="1">IFERROR(NOW()-F38,"")</f>
        <v>45937.07022199074</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7">
        <f ca="1">IFERROR(NOW()-F39,"")</f>
        <v>45937.07022199074</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45937.07022199074</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45937.07022199074</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45937.07022199074</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45937.07022199074</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45937.07022199074</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45937.07022199074</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45937.07022199074</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45937.07022199074</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45937.07022199074</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45937.07022199074</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45937.07022199074</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45937.07022199074</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45937.07022199074</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45937.07022199074</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45937.07022199074</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45937.07022199074</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45937.07022199074</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45937.07022199074</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45937.07022199074</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45937.07022199074</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45937.07022199074</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45937.07022199074</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45937.07022199074</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45937.07022199074</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45937.07022199074</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45937.07022199074</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45937.07022199074</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45937.07022199074</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45937.07022199074</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45937.07022199074</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45937.07022199074</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45937.07022199074</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45937.07022199074</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45937.07022199074</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45937.07022199074</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45937.07022199074</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45937.07022199074</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45937.07022199074</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45937.07022199074</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45937.07022199074</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45937.07022199074</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45937.07022199074</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45937.07022199074</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45937.07022199074</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45937.07022199074</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45937.07022199074</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45937.07022199074</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45937.07022199074</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45937.07022199074</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45937.07022199074</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45937.07022199074</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45937.07022199074</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45937.07022199074</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45937.07022199074</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45937.07022199074</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45937.07022199074</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45937.07022199074</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45937.07022199074</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45937.07022199074</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45937.07022199074</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45937.07022199074</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45937.07022199074</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45937.07022199074</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45937.07022199074</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45937.07022199074</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45937.07022199074</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45937.07022199074</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45937.07022199074</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45937.07022199074</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45937.07022199074</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45937.07022199074</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45937.07022199074</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45937.07022199074</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45937.07022199074</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45937.07022199074</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45937.07022199074</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45937.07022199074</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45937.07022199074</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45937.07022199074</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45937.07022199074</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45937.07022199074</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45937.07022199074</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45937.07022199074</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45937.07022199074</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45937.07022199074</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45937.07022199074</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45937.07022199074</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45937.07022199074</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45937.07022199074</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45937.07022199074</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45937.07022199074</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45937.07022199074</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45937.07022199074</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45937.07022199074</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45937.07022199074</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45937.07022199074</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45937.07022199074</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45937.07022199074</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45937.07022199074</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45937.07022199074</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45937.07022199074</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45937.07022199074</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45937.07022199074</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45937.07022199074</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45937.07022199074</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45937.07022199074</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45937.07022199074</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45937.07022199074</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45937.07022199074</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45937.07022199074</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45937.07022199074</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45937.07022199074</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45937.07022199074</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45937.07022199074</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45937.07022199074</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45937.07022199074</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45937.07022199074</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45937.07022199074</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45937.07022199074</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45937.07022199074</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45937.07022199074</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45937.07022199074</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45937.07022199074</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45937.07022199074</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45937.07022199074</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45937.07022199074</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45937.07022199074</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45937.07022199074</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45937.07022199074</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45937.07022199074</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45937.07022199074</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45937.07022199074</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45937.07022199074</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45937.07022199074</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45937.07022199074</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45937.07022199074</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45937.07022199074</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45937.07022199074</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45937.07022199074</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45937.07022199074</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45937.07022199074</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45937.07022199074</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45937.07022199074</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45937.07022199074</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45937.07022199074</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45937.07022199074</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45937.07022199074</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45937.07022199074</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45937.07022199074</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45937.07022199074</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45937.07022199074</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45937.07022199074</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45937.07022199074</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45937.07022199074</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45937.07022199074</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45937.07022199074</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45937.07022199074</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45937.07022199074</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45937.07022199074</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45937.07022199074</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45937.07022199074</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45937.07022199074</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45937.07022199074</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45937.07022199074</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45937.07022199074</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45937.07022199074</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45937.07022199074</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45937.07022199074</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45937.07022199074</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45937.07022199074</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45937.07022199074</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45937.07022199074</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45937.07022199074</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45937.07022199074</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45937.07022199074</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45937.07022199074</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45937.07022199074</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45937.07022199074</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45937.07022199074</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45937.07022199074</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45937.07022199074</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45937.07022199074</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45937.07022199074</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45937.07022199074</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45937.07022199074</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45937.07022199074</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45937.07022199074</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45937.07022199074</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45937.07022199074</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45937.07022199074</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45937.07022199074</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45937.07022199074</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45937.07022199074</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45937.07022199074</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45937.07022199074</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45937.07022199074</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45937.07022199074</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45937.07022199074</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45937.07022199074</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45937.07022199074</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45937.07022199074</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45937.07022199074</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45937.07022199074</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45937.07022199074</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45937.07022199074</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45937.07022199074</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45937.07022199074</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45937.07022199074</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45937.07022199074</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45937.07022199074</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45937.07022199074</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45937.07022199074</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45937.07022199074</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45937.07022199074</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45937.07022199074</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45937.07022199074</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45937.07022199074</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45937.07022199074</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45937.07022199074</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45937.07022199074</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45937.07022199074</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45937.07022199074</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45937.07022199074</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45937.07022199074</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45937.07022199074</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45937.07022199074</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45937.07022199074</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45937.07022199074</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45937.07022199074</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45937.07022199074</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45937.07022199074</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45937.07022199074</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45937.07022199074</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45937.07022199074</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45937.07022199074</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45937.07022199074</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45937.07022199074</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45937.07022199074</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45937.07022199074</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45937.07022199074</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45937.07022199074</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45937.07022199074</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45937.07022199074</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45937.07022199074</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45937.07022199074</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45937.07022199074</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45937.07022199074</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45937.07022199074</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45937.07022199074</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45937.07022199074</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45937.07022199074</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45937.07022199074</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45937.07022199074</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45937.07022199074</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45937.07022199074</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45937.07022199074</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45937.07022199074</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45937.07022199074</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45937.07022199074</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45937.07022199074</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45937.07022199074</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45937.07022199074</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45937.07022199074</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45937.07022199074</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45937.07022199074</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45937.07022199074</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45937.07022199074</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45937.07022199074</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45937.07022199074</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45937.07022199074</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45937.07022199074</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45937.07022199074</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45937.07022199074</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45937.07022199074</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45937.07022199074</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45937.07022199074</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45937.07022199074</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45937.07022199074</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45937.07022199074</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45937.07022199074</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45937.07022199074</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45937.07022199074</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45937.07022199074</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45937.07022199074</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45937.07022199074</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45937.07022199074</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45937.07022199074</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45937.07022199074</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45937.07022199074</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45937.07022199074</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45937.07022199074</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45937.07022199074</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45937.07022199074</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45937.07022199074</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45937.07022199074</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45937.07022199074</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45937.07022199074</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45937.07022199074</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45937.07022199074</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45937.07022199074</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45937.07022199074</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45937.07022199074</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45937.07022199074</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45937.07022199074</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45937.07022199074</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45937.07022199074</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45937.07022199074</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45937.07022199074</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45937.07022199074</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45937.07022199074</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45937.07022199074</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45937.07022199074</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45937.07022199074</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45937.07022199074</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45937.07022199074</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45937.07022199074</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45937.07022199074</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45937.07022199074</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45937.07022199074</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45937.07022199074</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45937.07022199074</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45937.07022199074</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45937.07022199074</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45937.07022199074</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45937.07022199074</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45937.07022199074</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45937.07022199074</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45937.07022199074</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45937.07022199074</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45937.07022199074</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45937.07022199074</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45937.07022199074</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45937.07022199074</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45937.07022199074</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45937.07022199074</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45937.07022199074</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45937.07022199074</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45937.07022199074</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45937.07022199074</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45937.07022199074</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45937.07022199074</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45937.07022199074</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45937.07022199074</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45937.07022199074</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45937.07022199074</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45937.07022199074</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45937.07022199074</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45937.07022199074</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45937.07022199074</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45937.07022199074</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45937.07022199074</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45937.07022199074</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45937.07022199074</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45937.07022199074</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45937.07022199074</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45937.07022199074</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45937.07022199074</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45937.07022199074</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45937.07022199074</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45937.07022199074</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45937.07022199074</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45937.07022199074</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45937.07022199074</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45937.07022199074</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45937.07022199074</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45937.07022199074</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45937.07022199074</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45937.07022199074</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45937.07022199074</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45937.07022199074</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45937.07022199074</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45937.07022199074</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45937.07022199074</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45937.07022199074</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45937.07022199074</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45937.07022199074</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45937.07022199074</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45937.07022199074</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45937.07022199074</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45937.07022199074</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45937.07022199074</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45937.07022199074</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45937.07022199074</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45937.07022199074</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45937.07022199074</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45937.07022199074</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45937.07022199074</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45937.07022199074</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45937.07022199074</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45937.07022199074</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45937.07022199074</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45937.07022199074</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45937.07022199074</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45937.07022199074</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45937.07022199074</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45937.07022199074</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45937.07022199074</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45937.07022199074</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45937.07022199074</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45937.07022199074</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45937.07022199074</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45937.07022199074</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45937.07022199074</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45937.07022199074</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45937.07022199074</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45937.07022199074</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45937.07022199074</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45937.07022199074</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45937.07022199074</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45937.07022199074</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45937.07022199074</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45937.07022199074</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45937.07022199074</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45937.07022199074</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45937.07022199074</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45937.07022199074</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45937.07022199074</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45937.07022199074</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45937.07022199074</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45937.07022199074</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45937.07022199074</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45937.07022199074</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45937.07022199074</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45937.07022199074</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45937.07022199074</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45937.07022199074</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45937.07022199074</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45937.07022199074</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45937.07022199074</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45937.07022199074</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45937.07022199074</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45937.07022199074</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45937.07022199074</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45937.07022199074</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45937.07022199074</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45937.07022199074</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45937.07022199074</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45937.07022199074</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45937.07022199074</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45937.07022199074</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45937.07022199074</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45937.07022199074</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45937.07022199074</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45937.07022199074</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45937.07022199074</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45937.07022199074</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45937.07022199074</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45937.07022199074</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45937.07022199074</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45937.07022199074</v>
      </c>
      <c r="H489" s="145"/>
      <c r="I489" s="141" t="str">
        <f>IFERROR(VLOOKUP(D489,DB!A:F,6,0),"")</f>
        <v/>
      </c>
      <c r="J489" s="141" t="str">
        <f>IFERROR(VLOOKUP(D489,DB!A:G,7,0),"")</f>
        <v/>
      </c>
      <c r="K489" s="148"/>
      <c r="L489" s="143" t="str">
        <f>IFERROR(VLOOKUP(D489,DB!A:I,9,0),"")</f>
        <v/>
      </c>
    </row>
    <row r="490" spans="1:12" ht="15" customHeight="1">
      <c r="A490" s="149"/>
      <c r="B490" s="149" t="str">
        <f>IFERROR(VLOOKUP(D490,DB!A:K,11,0),"")</f>
        <v/>
      </c>
      <c r="C490" s="150"/>
      <c r="D490" s="151"/>
      <c r="E490" s="152"/>
      <c r="F490" s="153"/>
      <c r="G490" s="154">
        <f ca="1">IFERROR(NOW()-F490,"")</f>
        <v>45937.07022199074</v>
      </c>
      <c r="H490" s="153"/>
      <c r="I490" s="149" t="str">
        <f>IFERROR(VLOOKUP(D490,DB!A:F,6,0),"")</f>
        <v/>
      </c>
      <c r="J490" s="149" t="str">
        <f>IFERROR(VLOOKUP(D490,DB!A:G,7,0),"")</f>
        <v/>
      </c>
      <c r="K490" s="155"/>
      <c r="L490" s="151" t="str">
        <f>IFERROR(VLOOKUP(D490,DB!A:I,9,0),"")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45.238162037036091</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10.881344907407765</v>
      </c>
      <c r="H3" s="38">
        <v>45926.158159722225</v>
      </c>
      <c r="I3" s="37" t="str">
        <f>IFERROR(VLOOKUP(D3,DB!A:F,6,0),"")</f>
        <v>SCECO</v>
      </c>
      <c r="J3" s="37" t="str">
        <f>IFERROR(VLOOKUP(D3,DB!A:G,7,0),"")</f>
        <v>Good</v>
      </c>
      <c r="K3" s="37" t="s">
        <v>39065</v>
      </c>
      <c r="L3" s="37" t="str">
        <f>IFERROR(VLOOKUP(D3,DB!A:I,9,0),"")</f>
        <v>Latis</v>
      </c>
      <c r="M3" s="136"/>
    </row>
    <row r="4" spans="1:13" ht="15">
      <c r="A4" s="37"/>
      <c r="B4" s="37" t="str">
        <f>IFERROR(VLOOKUP(D4,DB!A:K,11,0),"")</f>
        <v/>
      </c>
      <c r="C4" s="37"/>
      <c r="D4" s="37"/>
      <c r="E4" s="37"/>
      <c r="F4" s="38"/>
      <c r="G4" s="39">
        <f ca="1">IFERROR(NOW()-F4,"-")</f>
        <v>45937.070222222224</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45937.070222222224</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45937.070222222224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45937.070222222224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45937.070222222224</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45937.070222222224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45937.070222222224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45937.070222222224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45937.070222222224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45937.070222222224</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45937.070222222224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45937.070222222224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45937.070222222224</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45937.070222222224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45937.070222222224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45937.070222222224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45937.070222222224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45937.070222222224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45937.070222222224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45937.070222222224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45937.070222222224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45937.070222222224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45937.070222222224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45937.070222222224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45937.070222222224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45937.070222222224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45937.070222222224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45937.070222222224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45937.070222222224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45937.070222222224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45937.070222222224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45937.070222222224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45937.070222222224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45937.070222222224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45937.070222222224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45937.070222222224</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45937.070222222224</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45937.070222222224</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45937.070222222224</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45937.070222222224</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45937.070222222224</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45937.070222222224</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45937.070222222224</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45937.070222222224</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45937.070222222224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45937.070222222224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45937.070222222224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45937.070222222224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45937.070222222224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45937.070222222224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45937.070222222224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45937.070222222224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45937.070222222224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45937.070222222224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45937.070222222224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45937.070222222224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45937.070222222224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45937.070222222224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45937.070222222224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45937.070222222224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45937.070222222224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45937.070222222224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45937.070222222224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45937.070222222224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45937.070222222224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45937.070222222224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45937.070222222224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45937.070222222224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45937.070222222224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45937.070222222224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45937.070222222224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45937.070222222224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45937.070222222224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45937.070222222224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45937.070222222224</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45937.070222222224</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45937.070222222224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45937.070222222224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45937.070222222224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45937.070222222224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45937.070222222224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45937.070222222224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45937.070222222224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45937.070222222224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45937.070222222224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45937.070222222224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45937.070222222224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45937.070222222224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45937.070222222224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45937.070222222224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45937.070222222224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45937.070222222224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45937.070222222224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45937.070222222224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45937.070222222224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45937.070222222224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45937.070222222224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45937.070222222224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45937.070222222224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45937.070222222224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45937.070222222224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45937.070222222224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45937.070222222224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45937.070222222224</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45937.070222222224</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45937.070222222224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45937.070222222224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45937.070222222224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45937.070222222224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45937.070222222224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45937.070222222224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45937.070222222224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45937.070222222224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45937.070222222224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45937.070222222224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45937.070222222224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45937.070222222224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45937.070222222224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45937.070222222224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45937.070222222224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45937.070222222224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45937.070222222224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45937.070222222224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45937.070222222224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45937.070222222224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45937.070222222224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45937.070222222224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45937.070222222224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45937.070222222224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45937.070222222224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45937.070222222224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45937.070222222224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45937.070222222224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45937.070222222224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45937.070222222224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45937.070222222224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45937.070222222224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45937.070222222224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45937.070222222224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45937.070222222224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45937.070222222224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45937.070222222224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45937.070222222224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45937.070222222224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45937.070222222224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45937.070222222224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45937.070222222224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45937.070222222224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45937.070222222224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45937.070222222224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45937.070222222224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45937.070222222224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45937.070222222224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45937.070222222224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45937.070222222224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45937.070222222224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45937.070222222224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45937.070222222224</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45937.070222222224</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5"/>
  <sheetViews>
    <sheetView workbookViewId="0">
      <selection activeCell="J6" sqref="J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20" t="s">
        <v>5398</v>
      </c>
      <c r="C2" s="137">
        <v>1</v>
      </c>
      <c r="D2" s="120" t="s">
        <v>34463</v>
      </c>
      <c r="E2" s="137" t="s">
        <v>39067</v>
      </c>
      <c r="F2" s="138">
        <v>45926.772847222222</v>
      </c>
      <c r="G2" s="89">
        <f ca="1">IFERROR(NOW()-F2,"-")</f>
        <v>10.297374768517329</v>
      </c>
      <c r="H2" s="139">
        <v>45927.449074074102</v>
      </c>
      <c r="I2" s="120" t="str">
        <f>IFERROR(VLOOKUP(D2,DB!A:F,6,0),"")</f>
        <v>SCECO</v>
      </c>
      <c r="J2" s="120" t="str">
        <f>IFERROR(VLOOKUP(D2,DB!A:G,7,0),"")</f>
        <v>Weak</v>
      </c>
      <c r="K2" s="137" t="s">
        <v>39068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45937.070222222224</v>
      </c>
      <c r="H3" s="139">
        <v>45927.987534722219</v>
      </c>
      <c r="I3" s="120" t="str">
        <f>IFERROR(VLOOKUP(D3,DB!A:F,6,0),"")</f>
        <v>SCECO</v>
      </c>
      <c r="J3" s="120" t="str">
        <f>IFERROR(VLOOKUP(D3,DB!A:G,7,0),"")</f>
        <v>Vandalized</v>
      </c>
      <c r="K3" s="137" t="s">
        <v>39069</v>
      </c>
      <c r="L3" s="126" t="str">
        <f>IFERROR(VLOOKUP(D3,DB!A:I,9,0),"")</f>
        <v>Latis</v>
      </c>
    </row>
    <row r="4" spans="1:16383" ht="31.5" customHeight="1">
      <c r="A4" s="137" t="s">
        <v>39070</v>
      </c>
      <c r="B4" s="120" t="s">
        <v>5398</v>
      </c>
      <c r="C4" s="137">
        <v>1</v>
      </c>
      <c r="D4" s="120" t="s">
        <v>32861</v>
      </c>
      <c r="E4" s="137" t="s">
        <v>39067</v>
      </c>
      <c r="F4" s="138">
        <v>45933.880972222221</v>
      </c>
      <c r="G4" s="89">
        <f ca="1">IFERROR(NOW()-F4,"-")</f>
        <v>3.1892497685184935</v>
      </c>
      <c r="H4" s="139">
        <v>45929.455266203702</v>
      </c>
      <c r="I4" s="120" t="str">
        <f>IFERROR(VLOOKUP(D4,DB!A:F,6,0),"")</f>
        <v>SCECO</v>
      </c>
      <c r="J4" s="120" t="str">
        <f>IFERROR(VLOOKUP(D4,DB!A:G,7,0),"")</f>
        <v>In progress</v>
      </c>
      <c r="K4" s="137" t="s">
        <v>39068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20" t="s">
        <v>5398</v>
      </c>
      <c r="C5" s="137">
        <v>1</v>
      </c>
      <c r="D5" s="120" t="s">
        <v>33408</v>
      </c>
      <c r="E5" s="137" t="s">
        <v>38964</v>
      </c>
      <c r="F5" s="138">
        <v>45934.942245370374</v>
      </c>
      <c r="G5" s="89">
        <f ca="1">IFERROR(NOW()-F5,"-")</f>
        <v>2.1279766203660984</v>
      </c>
      <c r="H5" s="139">
        <v>45934.470231481479</v>
      </c>
      <c r="I5" s="120" t="str">
        <f>IFERROR(VLOOKUP(D5,DB!A:F,6,0),"")</f>
        <v>SCECO</v>
      </c>
      <c r="J5" s="120" t="str">
        <f>IFERROR(VLOOKUP(D5,DB!A:G,7,0),"")</f>
        <v>Dead</v>
      </c>
      <c r="K5" s="137" t="s">
        <v>39068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39072</v>
      </c>
      <c r="B6" s="120" t="str">
        <f>IFERROR(VLOOKUP(D6,DB!A:K,11,0),"")</f>
        <v>R6</v>
      </c>
      <c r="C6" s="122">
        <v>3</v>
      </c>
      <c r="D6" s="120" t="s">
        <v>32672</v>
      </c>
      <c r="E6" s="123"/>
      <c r="F6" s="124"/>
      <c r="G6" s="89">
        <f ca="1">IFERROR(NOW()-F6,"-")</f>
        <v>45937.070222222224</v>
      </c>
      <c r="H6" s="124">
        <v>45937.042511574073</v>
      </c>
      <c r="I6" s="120" t="str">
        <f>IFERROR(VLOOKUP(D6,DB!A:F,6,0),"")</f>
        <v>SCECO</v>
      </c>
      <c r="J6" s="119" t="str">
        <f>IFERROR(VLOOKUP(D6,DB!A:G,7,0),"")</f>
        <v>Dead+No BB Design</v>
      </c>
      <c r="K6" s="125" t="s">
        <v>39073</v>
      </c>
      <c r="L6" s="126" t="str">
        <f>IFERROR(VLOOKUP(D6,DB!A:I,9,0),"")</f>
        <v>Latis</v>
      </c>
    </row>
    <row r="7" spans="1:16383" ht="31.5" customHeight="1">
      <c r="A7" s="121" t="s">
        <v>39074</v>
      </c>
      <c r="B7" s="120" t="str">
        <f>IFERROR(VLOOKUP(D7,DB!A:K,11,0),"")</f>
        <v>R6</v>
      </c>
      <c r="C7" s="122">
        <v>1</v>
      </c>
      <c r="D7" s="120" t="s">
        <v>34925</v>
      </c>
      <c r="E7" s="123" t="s">
        <v>38964</v>
      </c>
      <c r="F7" s="124">
        <v>45937.05190972222</v>
      </c>
      <c r="G7" s="89">
        <f ca="1">IFERROR(NOW()-F7,"-")</f>
        <v>1.8312500003958121E-2</v>
      </c>
      <c r="H7" s="124">
        <v>45937.046076388891</v>
      </c>
      <c r="I7" s="120" t="str">
        <f>IFERROR(VLOOKUP(D7,DB!A:F,6,0),"")</f>
        <v>SCECO</v>
      </c>
      <c r="J7" s="119" t="str">
        <f>IFERROR(VLOOKUP(D7,DB!A:G,7,0),"")</f>
        <v>Vandalized</v>
      </c>
      <c r="K7" s="125" t="s">
        <v>39075</v>
      </c>
      <c r="L7" s="126" t="str">
        <f>IFERROR(VLOOKUP(D7,DB!A:I,9,0),"")</f>
        <v>Latis</v>
      </c>
    </row>
    <row r="8" spans="1:16383" ht="31.5" customHeight="1">
      <c r="A8" s="121"/>
      <c r="B8" s="120" t="str">
        <f>IFERROR(VLOOKUP(D8,DB!A:K,11,0),"")</f>
        <v/>
      </c>
      <c r="C8" s="122"/>
      <c r="D8" s="120"/>
      <c r="E8" s="123"/>
      <c r="F8" s="124"/>
      <c r="G8" s="89">
        <f ca="1">IFERROR(NOW()-F8,"-")</f>
        <v>45937.070222222224</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45937.070222222224</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40"/>
      <c r="E10" s="123"/>
      <c r="F10" s="124"/>
      <c r="G10" s="89">
        <f ca="1">IFERROR(NOW()-F10,"-")</f>
        <v>45937.070222222224</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45937.070222222224</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45937.070222222224</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45937.070222222224</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45937.070222222224</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45937.070222222224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45937.070222222224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45937.070222222224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45937.070222222224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45937.070222222224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45937.070222222224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45937.070222222224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45937.070222222224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45937.070222222224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45937.070222222224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45937.070222222224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45937.070222222224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45937.070222222224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45937.070222222224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45937.070222222224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45937.070222222224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45937.070222222224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45937.070222222224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45937.070222222224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45937.070222222224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45937.070222222224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45937.070222222224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45937.070222222224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45937.070222222224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45937.070222222224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45937.070222222224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45937.070222222224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45937.070222222224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45937.070222222224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45937.070222222224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45937.070222222224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45937.070222222224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45937.070222222224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45937.070222222224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45937.070222222224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45937.070222222224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45937.070222222224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45937.070222222224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45937.070222222224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45937.070222222224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45937.070222222224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45937.070222222224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45937.070222222224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45937.070222222224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45937.070222222224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45937.070222222224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45937.070222222224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45937.070222222224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45937.070222222224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45937.070222222224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45937.070222222224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45937.070222222224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45937.070222222224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45937.070222222224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45937.070222222224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45937.070222222224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45937.070222222224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45937.070222222224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45937.070222222224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45937.070222222224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45937.070222222224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45937.070222222224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45937.070222222224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45937.070222222224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45937.070222222224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45937.070222222224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45937.070222222224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45937.070222222224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45937.070222222224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45937.070222222224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45937.070222222224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45937.070222222224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45937.070222222224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45937.070222222224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45937.070222222224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45937.070222222224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45937.070222222224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45937.070222222224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45937.070222222224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45937.070222222224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45937.070222222224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45937.070222222224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45937.070222222224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45937.070222222224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45937.070222222224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45937.070222222224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45937.070222222224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45937.070222222224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45937.070222222224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45937.070222222224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45937.070222222224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45937.070222222224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45937.070222222224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45937.070222222224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45937.070222222224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45937.070222222224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45937.070222222224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45937.070222222224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45937.070222222224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45937.070222222224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45937.070222222224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45937.070222222224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45937.070222222224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45937.070222222224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45937.070222222224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45937.070222222224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45937.070222222224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45937.070222222224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45937.070222222224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45937.070222222224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45937.070222222224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45937.070222222224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45937.070222222224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45937.070222222224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45937.070222222224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45937.070222222224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45937.070222222224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45937.070222222224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45937.070222222224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45937.070222222224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45937.070222222224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45937.070222222224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45937.070222222224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45937.070222222224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45937.070222222224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45937.070222222224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45937.070222222224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45937.070222222224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45937.070222222224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45937.070222222224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45937.070222222224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45937.070222222224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45937.070222222224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45937.070222222224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45937.070222222224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45937.070222222224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45937.070222222224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45937.070222222224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45937.070222222224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45937.070222222224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45937.070222222224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45937.070222222224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45937.070222222224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45937.070222222224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45937.070222222224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45937.070222222224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45937.070222222224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45937.070222222224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45937.070222222224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45937.070222222224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45937.070222222224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45937.070222222224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45937.070222222224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45937.070222222224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45937.070222222224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45937.070222222224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45937.070222222224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45937.070222222224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45937.070222222224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45937.070222222224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45937.070222222224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45937.070222222224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45937.070222222224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45937.070222222224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45937.070222222224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45937.070222222224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45937.070222222224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45937.070222222224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45937.070222222224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45937.070222222224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45937.070222222224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45937.070222222224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45937.070222222224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45937.070222222224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45937.070222222224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45937.070222222224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45937.070222222224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45937.070222222224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45937.070222222224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45937.070222222224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45937.070222222224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45937.070222222224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45937.070222222224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45937.070222222224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45937.070222222224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45937.070222222224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45937.070222222224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45937.070222222224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45937.070222222224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45937.070222222224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45937.070222222224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45937.070222222224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45937.070222222224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45937.070222222224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45937.070222222224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45937.070222222224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45937.070222222224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45937.070222222224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45937.070222222224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45937.070222222224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45937.070222222224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45937.070222222224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45937.070222222224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45937.070222222224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45937.070222222224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45937.070222222224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45937.070222222224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45937.070222222224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45937.070222222224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45937.070222222224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45937.070222222224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45937.070222222224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45937.070222222224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45937.070222222224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45937.070222222224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45937.070222222224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45937.070222222224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45937.070222222224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45937.070222222224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45937.070222222224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45937.070222222224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45937.070222222224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45937.070222222224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45937.070222222224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45937.070222222224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45937.070222222224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45937.070222222224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45937.070222222224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45937.070222222224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45937.070222222224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45937.070222222224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45937.070222222224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45937.070222222224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45937.070222222224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45937.070222222224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45937.070222222224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45937.070222222224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45937.070222222224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45937.070222222224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45937.070222222224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45937.070222222224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45937.070222222224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45937.070222222224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45937.070222222224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45937.070222222224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45937.070222222224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45937.070222222224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45937.070222222224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45937.070222222224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45937.070222222224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45937.070222222224</v>
      </c>
      <c r="H265" s="124"/>
      <c r="I265" s="120" t="str">
        <f>IFERROR(VLOOKUP(D265,DB!A:F,6,0),"")</f>
        <v/>
      </c>
      <c r="J265" s="119" t="str">
        <f>IFERROR(VLOOKUP(D265,DB!A:G,7,0),"")</f>
        <v/>
      </c>
      <c r="K265" s="125"/>
      <c r="L265" s="126" t="str">
        <f>IFERROR(VLOOKUP(D265,DB!A:I,9,0),"")</f>
        <v/>
      </c>
    </row>
  </sheetData>
  <dataValidations count="2">
    <dataValidation allowBlank="1" showInputMessage="1" showErrorMessage="1" sqref="E1" xr:uid="{380493DB-286A-4683-AF55-C78F04945A49}"/>
    <dataValidation type="list" allowBlank="1" showInputMessage="1" showErrorMessage="1" sqref="E3 E5:E26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2025-10-06T22:43:10Z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