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111" documentId="13_ncr:1_{F6CB121F-512D-4AA6-A0C1-0FB36C537598}" xr6:coauthVersionLast="47" xr6:coauthVersionMax="47" xr10:uidLastSave="{749834B1-A4CF-42A4-8310-B9DE9FEBC432}"/>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13" i="3"/>
  <c r="G14" i="3"/>
  <c r="G15" i="3"/>
  <c r="G16" i="3"/>
  <c r="I3" i="4"/>
  <c r="J3" i="4"/>
  <c r="I3" i="6"/>
  <c r="I4" i="6"/>
  <c r="L13" i="3"/>
  <c r="J13" i="3"/>
  <c r="I13" i="3"/>
  <c r="B13" i="3"/>
  <c r="B5" i="6"/>
  <c r="I5" i="6"/>
  <c r="J5" i="6"/>
  <c r="L5" i="6"/>
  <c r="B6" i="6"/>
  <c r="G6" i="6"/>
  <c r="I6" i="6"/>
  <c r="J6" i="6"/>
  <c r="L6" i="6"/>
  <c r="L3" i="6"/>
  <c r="L4" i="6"/>
  <c r="L2" i="6"/>
  <c r="J4" i="6"/>
  <c r="J3" i="6"/>
  <c r="J2" i="6"/>
  <c r="I2" i="6"/>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L100" i="5"/>
  <c r="J100" i="5"/>
  <c r="I100" i="5"/>
  <c r="G100" i="5"/>
  <c r="B100"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L7" i="5"/>
  <c r="L8" i="5"/>
  <c r="L9" i="5"/>
  <c r="L10" i="5"/>
  <c r="L11" i="5"/>
  <c r="L12" i="5"/>
  <c r="J4" i="5"/>
  <c r="J5" i="5"/>
  <c r="J6" i="5"/>
  <c r="J7" i="5"/>
  <c r="J8" i="5"/>
  <c r="J9" i="5"/>
  <c r="J10" i="5"/>
  <c r="J11" i="5"/>
  <c r="J12" i="5"/>
  <c r="I4" i="5"/>
  <c r="I5" i="5"/>
  <c r="I6" i="5"/>
  <c r="I7" i="5"/>
  <c r="I8" i="5"/>
  <c r="I9" i="5"/>
  <c r="I10" i="5"/>
  <c r="I11" i="5"/>
  <c r="I12" i="5"/>
  <c r="G4" i="5"/>
  <c r="G5" i="5"/>
  <c r="G6" i="5"/>
  <c r="G7" i="5"/>
  <c r="G8" i="5"/>
  <c r="G9" i="5"/>
  <c r="G10" i="5"/>
  <c r="G11" i="5"/>
  <c r="G12" i="5"/>
  <c r="B4" i="5"/>
  <c r="B5" i="5"/>
  <c r="B6" i="5"/>
  <c r="B7" i="5"/>
  <c r="B8" i="5"/>
  <c r="B9" i="5"/>
  <c r="B10" i="5"/>
  <c r="B11" i="5"/>
  <c r="B12"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3" i="1"/>
  <c r="I3" i="1"/>
  <c r="J3" i="1"/>
  <c r="L3" i="1"/>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alcChain>
</file>

<file path=xl/sharedStrings.xml><?xml version="1.0" encoding="utf-8"?>
<sst xmlns="http://schemas.openxmlformats.org/spreadsheetml/2006/main" count="178599" uniqueCount="39083">
  <si>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</si>
  <si>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</si>
  <si>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</si>
  <si>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</si>
  <si>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</si>
  <si>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</si>
  <si>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</si>
  <si>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</si>
  <si>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</si>
  <si>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</si>
  <si>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</si>
  <si>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</si>
  <si>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</si>
  <si>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</si>
  <si>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</si>
  <si>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</si>
  <si>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</si>
  <si>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</si>
  <si>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</si>
  <si>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</si>
  <si>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</si>
  <si>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</si>
  <si>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</si>
  <si>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</si>
  <si>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</si>
  <si>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</si>
  <si>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</si>
  <si>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</si>
  <si>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</si>
  <si>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</si>
  <si>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</si>
  <si>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</si>
  <si>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</si>
  <si>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</si>
  <si>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</si>
  <si>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</si>
  <si>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</si>
  <si>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</si>
  <si>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</si>
  <si>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</si>
  <si>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</si>
  <si>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</si>
  <si>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</si>
  <si>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</si>
  <si>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</si>
  <si>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</si>
  <si>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</si>
  <si>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</si>
  <si>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</si>
  <si>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</si>
  <si>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</si>
  <si>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</si>
  <si>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</si>
  <si>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</si>
  <si>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</si>
  <si>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</si>
  <si>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</si>
  <si>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</si>
  <si>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</si>
  <si>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</si>
  <si>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</si>
  <si>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</si>
  <si>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</si>
  <si>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</si>
  <si>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</si>
  <si>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</si>
  <si>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</si>
  <si>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</si>
  <si>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</si>
  <si>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</si>
  <si>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</si>
  <si>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</si>
  <si>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</si>
  <si>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</si>
  <si>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</si>
  <si>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</si>
  <si>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</si>
  <si>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</si>
  <si>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</si>
  <si>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</si>
  <si>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</si>
  <si>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</si>
  <si>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</si>
  <si>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</si>
  <si>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</si>
  <si>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</si>
  <si>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</si>
  <si>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</si>
  <si>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</si>
  <si>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</si>
  <si>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</si>
  <si>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</si>
  <si>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</si>
  <si>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</si>
  <si>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</si>
  <si>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</si>
  <si>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</si>
  <si>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</si>
  <si>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</si>
  <si>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</si>
  <si>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</si>
  <si>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</si>
  <si>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</si>
  <si>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</si>
  <si>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</si>
  <si>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</si>
  <si>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</si>
  <si>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</si>
  <si>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</si>
  <si>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</si>
  <si>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</si>
  <si>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</si>
  <si>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</si>
  <si>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</si>
  <si>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</si>
  <si>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</si>
  <si>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</si>
  <si>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</si>
  <si>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</si>
  <si>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</si>
  <si>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</si>
  <si>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</si>
  <si>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</si>
  <si>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</si>
  <si>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</si>
  <si>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</si>
  <si>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</si>
  <si>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</si>
  <si>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</si>
  <si>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</si>
  <si>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</si>
  <si>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</si>
  <si>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</si>
  <si>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</si>
  <si>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</si>
  <si>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</si>
  <si>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</si>
  <si>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</si>
  <si>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</si>
  <si>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</si>
  <si>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</si>
  <si>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</si>
  <si>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</si>
  <si>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</si>
  <si>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</si>
  <si>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</si>
  <si>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</si>
  <si>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</si>
  <si>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</si>
  <si>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</si>
  <si>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</si>
  <si>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</si>
  <si>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</si>
  <si>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</si>
  <si>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</si>
  <si>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</si>
  <si>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</si>
  <si>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</si>
  <si>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</si>
  <si>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</si>
  <si>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</si>
  <si>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</si>
  <si>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</si>
  <si>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</si>
  <si>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</si>
  <si>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</si>
  <si>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</si>
  <si>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</si>
  <si>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</si>
  <si>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</si>
  <si>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</si>
  <si>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</si>
  <si>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</si>
  <si>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</si>
  <si>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</si>
  <si>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</si>
  <si>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</si>
  <si>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</si>
  <si>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</si>
  <si>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</si>
  <si>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</si>
  <si>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</si>
  <si>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</si>
  <si>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</si>
  <si>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</si>
  <si>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</si>
  <si>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</si>
  <si>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</si>
  <si>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</si>
  <si>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</si>
  <si>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</si>
  <si>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</si>
  <si>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</si>
  <si>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</si>
  <si>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</si>
  <si>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</si>
  <si>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</si>
  <si>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</si>
  <si>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</si>
  <si>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</si>
  <si>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</si>
  <si>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</si>
  <si>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</si>
  <si>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</si>
  <si>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</si>
  <si>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</si>
  <si>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</si>
  <si>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</si>
  <si>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</si>
  <si>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</si>
  <si>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</si>
  <si>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</si>
  <si>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</si>
  <si>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</si>
  <si>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</si>
  <si>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</si>
  <si>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</si>
  <si>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</si>
  <si>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</si>
  <si>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</si>
  <si>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</si>
  <si>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</si>
  <si>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</si>
  <si>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</si>
  <si>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</si>
  <si>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</si>
  <si>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</si>
  <si>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</si>
  <si>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</si>
  <si>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</si>
  <si>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</si>
  <si>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</si>
  <si>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</si>
  <si>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</si>
  <si>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</si>
  <si>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</si>
  <si>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</si>
  <si>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</si>
  <si>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</si>
  <si>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</si>
  <si>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</si>
  <si>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</si>
  <si>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</si>
  <si>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</si>
  <si>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</si>
  <si>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</si>
  <si>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</si>
  <si>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</si>
  <si>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</si>
  <si>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</si>
  <si>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</si>
  <si>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</si>
  <si>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</si>
  <si>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</si>
  <si>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</si>
  <si>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</si>
  <si>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</si>
  <si>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</si>
  <si>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</si>
  <si>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</si>
  <si>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</si>
  <si>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</si>
  <si>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</si>
  <si>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</si>
  <si>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</si>
  <si>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</si>
  <si>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</si>
  <si>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</si>
  <si>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</si>
  <si>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</si>
  <si>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</si>
  <si>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</si>
  <si>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</si>
  <si>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</si>
  <si>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</si>
  <si>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</si>
  <si>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</si>
  <si>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</si>
  <si>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</si>
  <si>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</si>
  <si>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</si>
  <si>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</si>
  <si>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</si>
  <si>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</si>
  <si>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</si>
  <si>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</si>
  <si>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</si>
  <si>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</si>
  <si>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</si>
  <si>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</si>
  <si>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</si>
  <si>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</si>
  <si>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</si>
  <si>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</si>
  <si>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</si>
  <si>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</si>
  <si>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</si>
  <si>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</si>
  <si>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</si>
  <si>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</si>
  <si>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</si>
  <si>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</si>
  <si>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</si>
  <si>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</si>
  <si>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</si>
  <si>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</si>
  <si>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</si>
  <si>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</si>
  <si>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</si>
  <si>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</si>
  <si>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</si>
  <si>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</si>
  <si>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</si>
  <si>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</si>
  <si>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</si>
  <si>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</si>
  <si>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</si>
  <si>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</si>
  <si>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</si>
  <si>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</si>
  <si>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</si>
  <si>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</si>
  <si>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</si>
  <si>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</si>
  <si>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</si>
  <si>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</si>
  <si>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</si>
  <si>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</si>
  <si>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</si>
  <si>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</si>
  <si>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</si>
  <si>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</si>
  <si>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</si>
  <si>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</si>
  <si>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</si>
  <si>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</si>
  <si>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</si>
  <si>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</si>
  <si>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</si>
  <si>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</si>
  <si>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</si>
  <si>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</si>
  <si>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</si>
  <si>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</si>
  <si>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</si>
  <si>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</si>
  <si>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</si>
  <si>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</si>
  <si>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</si>
  <si>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</si>
  <si>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</si>
  <si>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</si>
  <si>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</si>
  <si>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</si>
  <si>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</si>
  <si>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</si>
  <si>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</si>
  <si>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</si>
  <si>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</si>
  <si>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</si>
  <si>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</si>
  <si>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</si>
  <si>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</si>
  <si>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</si>
  <si>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</si>
  <si>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</si>
  <si>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</si>
  <si>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</si>
  <si>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</si>
  <si>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</si>
  <si>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</si>
  <si>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</si>
  <si>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</si>
  <si>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</si>
  <si>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</si>
  <si>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</si>
  <si>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</si>
  <si>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</si>
  <si>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</si>
  <si>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</si>
  <si>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</si>
  <si>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</si>
  <si>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</si>
  <si>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</si>
  <si>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</si>
  <si>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</si>
  <si>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</si>
  <si>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</si>
  <si>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</si>
  <si>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</si>
  <si>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</si>
  <si>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</si>
  <si>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</si>
  <si>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</si>
  <si>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</si>
  <si>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</si>
  <si>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</si>
  <si>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</si>
  <si>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</si>
  <si>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</si>
  <si>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</si>
  <si>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</si>
  <si>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</si>
  <si>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</si>
  <si>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</si>
  <si>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</si>
  <si>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</si>
  <si>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</si>
  <si>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</si>
  <si>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</si>
  <si>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</si>
  <si>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</si>
  <si>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</si>
  <si>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</si>
  <si>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</si>
  <si>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</si>
  <si>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</si>
  <si>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</si>
  <si>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</si>
  <si>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</si>
  <si>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</si>
  <si>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</si>
  <si>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</si>
  <si>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</si>
  <si>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</si>
  <si>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</si>
  <si>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</si>
  <si>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</si>
  <si>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</si>
  <si>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</si>
  <si>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</si>
  <si>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</si>
  <si>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</si>
  <si>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</si>
  <si>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</si>
  <si>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</si>
  <si>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</si>
  <si>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</si>
  <si>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</si>
  <si>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</si>
  <si>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</si>
  <si>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</si>
  <si>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</si>
  <si>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</si>
  <si>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</si>
  <si>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</si>
  <si>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</si>
  <si>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</si>
  <si>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</si>
  <si>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</si>
  <si>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</si>
  <si>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</si>
  <si>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</si>
  <si>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</si>
  <si>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</si>
  <si>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</si>
  <si>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</si>
  <si>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</si>
  <si>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</si>
  <si>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</si>
  <si>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</si>
  <si>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</si>
  <si>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</si>
  <si>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</si>
  <si>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</si>
  <si>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</si>
  <si>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</si>
  <si>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</si>
  <si>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</si>
  <si>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</si>
  <si>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</si>
  <si>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</si>
  <si>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</si>
  <si>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</si>
  <si>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</si>
  <si>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</si>
  <si>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</si>
  <si>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</si>
  <si>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</si>
  <si>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</si>
  <si>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</si>
  <si>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</si>
  <si>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</si>
  <si>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</si>
  <si>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</si>
  <si>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</si>
  <si>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</si>
  <si>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</si>
  <si>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</si>
  <si>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</si>
  <si>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</si>
  <si>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</si>
  <si>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</si>
  <si>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</si>
  <si>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</si>
  <si>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</si>
  <si>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</si>
  <si>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</si>
  <si>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</si>
  <si>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</si>
  <si>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</si>
  <si>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</si>
  <si>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</si>
  <si>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</si>
  <si>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</si>
  <si>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</si>
  <si>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</si>
  <si>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</si>
  <si>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</si>
  <si>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</si>
  <si>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</si>
  <si>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</si>
  <si>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</si>
  <si>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</si>
  <si>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</si>
  <si>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</si>
  <si>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</si>
  <si>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</si>
  <si>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</si>
  <si>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</si>
  <si>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</si>
  <si>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</si>
  <si>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</si>
  <si>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</si>
  <si>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</si>
  <si>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</si>
  <si>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</si>
  <si>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</si>
  <si>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</si>
  <si>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</si>
  <si>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</si>
  <si>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</si>
  <si>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</si>
  <si>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</si>
  <si>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</si>
  <si>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</si>
  <si>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</si>
  <si>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</si>
  <si>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</si>
  <si>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</si>
  <si>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</si>
  <si>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</si>
  <si>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</si>
  <si>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</si>
  <si>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</si>
  <si>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</si>
  <si>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</si>
  <si>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</si>
  <si>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</si>
  <si>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</si>
  <si>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</si>
  <si>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</si>
  <si>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</si>
  <si>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</si>
  <si>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</si>
  <si>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</si>
  <si>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</si>
  <si>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</si>
  <si>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</si>
  <si>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</si>
  <si>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</si>
  <si>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</si>
  <si>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</si>
  <si>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</si>
  <si>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</si>
  <si>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</si>
  <si>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</si>
  <si>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</si>
  <si>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</si>
  <si>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</si>
  <si>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</si>
  <si>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</si>
  <si>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</si>
  <si>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</si>
  <si>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</si>
  <si>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</si>
  <si>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</si>
  <si>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</si>
  <si>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</si>
  <si>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</si>
  <si>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</si>
  <si>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</si>
  <si>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</si>
  <si>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</si>
  <si>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</si>
  <si>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</si>
  <si>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</si>
  <si>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</si>
  <si>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</si>
  <si>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</si>
  <si>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</si>
  <si>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</si>
  <si>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</si>
  <si>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</si>
  <si>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</si>
  <si>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</si>
  <si>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</si>
  <si>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</si>
  <si>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</si>
  <si>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</si>
  <si>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</si>
  <si>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</si>
  <si>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</si>
  <si>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</si>
  <si>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</si>
  <si>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</si>
  <si>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</si>
  <si>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</si>
  <si>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</si>
  <si>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</si>
  <si>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</si>
  <si>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</si>
  <si>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</si>
  <si>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</si>
  <si>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</si>
  <si>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</si>
  <si>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</si>
  <si>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</si>
  <si>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</si>
  <si>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</si>
  <si>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</si>
  <si>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</si>
  <si>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</si>
  <si>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</si>
  <si>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</si>
  <si>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</si>
  <si>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</si>
  <si>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</si>
  <si>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</si>
  <si>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</si>
  <si>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</si>
  <si>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</si>
  <si>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</si>
  <si>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</si>
  <si>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</si>
  <si>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</si>
  <si>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</si>
  <si>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</si>
  <si>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</si>
  <si>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</si>
  <si>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</si>
  <si>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</si>
  <si>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</si>
  <si>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</si>
  <si>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</si>
  <si>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</si>
  <si>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</si>
  <si>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</si>
  <si>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</si>
  <si>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</si>
  <si>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</si>
  <si>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</si>
  <si>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</si>
  <si>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</si>
  <si>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</si>
  <si>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</si>
  <si>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</si>
  <si>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</si>
  <si>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</si>
  <si>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</si>
  <si>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</si>
  <si>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</si>
  <si>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</si>
  <si>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</si>
  <si>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</si>
  <si>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</si>
  <si>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</si>
  <si>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</si>
  <si>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</si>
  <si>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</si>
  <si>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</si>
  <si>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</si>
  <si>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</si>
  <si>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</si>
  <si>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</si>
  <si>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</si>
  <si>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</si>
  <si>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</si>
  <si>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</si>
  <si>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</si>
  <si>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</si>
  <si>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</si>
  <si>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</si>
  <si>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</si>
  <si>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</si>
  <si>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</si>
  <si>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</si>
  <si>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</si>
  <si>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</si>
  <si>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</si>
  <si>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</si>
  <si>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</si>
  <si>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</si>
  <si>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</si>
  <si>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</si>
  <si>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</si>
  <si>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</si>
  <si>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</si>
  <si>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</si>
  <si>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</si>
  <si>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</si>
  <si>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</si>
  <si>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</si>
  <si>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</si>
  <si>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</si>
  <si>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</si>
  <si>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</si>
  <si>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</si>
  <si>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</si>
  <si>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</si>
  <si>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</si>
  <si>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</si>
  <si>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</si>
  <si>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</si>
  <si>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</si>
  <si>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</si>
  <si>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</si>
  <si>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</si>
  <si>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</si>
  <si>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</si>
  <si>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</si>
  <si>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</si>
  <si>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</si>
  <si>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</si>
  <si>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</si>
  <si>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</si>
  <si>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</si>
  <si>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</si>
  <si>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</si>
  <si>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</si>
  <si>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</si>
  <si>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</si>
  <si>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</si>
  <si>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</si>
  <si>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</si>
  <si>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</si>
  <si>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</si>
  <si>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</si>
  <si>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</si>
  <si>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</si>
  <si>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</si>
  <si>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</si>
  <si>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</si>
  <si>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</si>
  <si>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</si>
  <si>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</si>
  <si>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</si>
  <si>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</si>
  <si>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</si>
  <si>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</si>
  <si>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</si>
  <si>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</si>
  <si>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</si>
  <si>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</si>
  <si>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</si>
  <si>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</si>
  <si>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</si>
  <si>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</si>
  <si>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</si>
  <si>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</si>
  <si>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</si>
  <si>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</si>
  <si>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</si>
  <si>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</si>
  <si>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</si>
  <si>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</si>
  <si>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</si>
  <si>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</si>
  <si>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</si>
  <si>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</si>
  <si>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</si>
  <si>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</si>
  <si>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</si>
  <si>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</si>
  <si>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</si>
  <si>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</si>
  <si>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</si>
  <si>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</si>
  <si>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</si>
  <si>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</si>
  <si>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</si>
  <si>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</si>
  <si>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</si>
  <si>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</si>
  <si>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</si>
  <si>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</si>
  <si>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</si>
  <si>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</si>
  <si>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</si>
  <si>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</si>
  <si>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</si>
  <si>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</si>
  <si>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</si>
  <si>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</si>
  <si>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</si>
  <si>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</si>
  <si>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</si>
  <si>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</si>
  <si>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</si>
  <si>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</si>
  <si>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</si>
  <si>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</si>
  <si>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</si>
  <si>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</si>
  <si>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</si>
  <si>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</si>
  <si>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</si>
  <si>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</si>
  <si>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</si>
  <si>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</si>
  <si>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</si>
  <si>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</si>
  <si>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</si>
  <si>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</si>
  <si>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</si>
  <si>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</si>
  <si>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</si>
  <si>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</si>
  <si>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</si>
  <si>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</si>
  <si>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</si>
  <si>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</si>
  <si>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</si>
  <si>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</si>
  <si>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</si>
  <si>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</si>
  <si>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</si>
  <si>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</si>
  <si>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</si>
  <si>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</si>
  <si>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</si>
  <si>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</si>
  <si>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</si>
  <si>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</si>
  <si>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</si>
  <si>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</si>
  <si>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</si>
  <si>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</si>
  <si>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</si>
  <si>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</si>
  <si>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</si>
  <si>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</si>
  <si>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</si>
  <si>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</si>
  <si>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</si>
  <si>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</si>
  <si>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</si>
  <si>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</si>
  <si>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</si>
  <si>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</si>
  <si>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</si>
  <si>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</si>
  <si>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</si>
  <si>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</si>
  <si>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</si>
  <si>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</si>
  <si>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</si>
  <si>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</si>
  <si>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</si>
  <si>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</si>
  <si>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</si>
  <si>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</si>
  <si>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</si>
  <si>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</si>
  <si>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</si>
  <si>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</si>
  <si>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</si>
  <si>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</si>
  <si>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</si>
  <si>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</si>
  <si>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</si>
  <si>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</si>
  <si>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</si>
  <si>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</si>
  <si>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</si>
  <si>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</si>
  <si>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</si>
  <si>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</si>
  <si>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</si>
  <si>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</si>
  <si>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</si>
  <si>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</si>
  <si>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</si>
  <si>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</si>
  <si>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</si>
  <si>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</si>
  <si>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</si>
  <si>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</si>
  <si>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</si>
  <si>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</si>
  <si>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</si>
  <si>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</si>
  <si>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</si>
  <si>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</si>
  <si>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</si>
  <si>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</si>
  <si>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</si>
  <si>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</si>
  <si>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</si>
  <si>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</si>
  <si>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</si>
  <si>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</si>
  <si>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</si>
  <si>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</si>
  <si>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</si>
  <si>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</si>
  <si>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</si>
  <si>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</si>
  <si>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</si>
  <si>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</si>
  <si>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</si>
  <si>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</si>
  <si>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</si>
  <si>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</si>
  <si>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</si>
  <si>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</si>
  <si>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</si>
  <si>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</si>
  <si>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</si>
  <si>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</si>
  <si>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</si>
  <si>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</si>
  <si>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</si>
  <si>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</si>
  <si>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</si>
  <si>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</si>
  <si>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</si>
  <si>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</si>
  <si>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</si>
  <si>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</si>
  <si>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</si>
  <si>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</si>
  <si>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</si>
  <si>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</si>
  <si>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</si>
  <si>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</si>
  <si>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</si>
  <si>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</si>
  <si>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</si>
  <si>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</si>
  <si>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</si>
  <si>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</si>
  <si>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</si>
  <si>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</si>
  <si>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</si>
  <si>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</si>
  <si>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</si>
  <si>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</si>
  <si>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</si>
  <si>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</si>
  <si>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</si>
  <si>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</si>
  <si>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</si>
  <si>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</si>
  <si>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</si>
  <si>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</si>
  <si>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</si>
  <si>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</si>
  <si>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</si>
  <si>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</si>
  <si>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</si>
  <si>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</si>
  <si>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</si>
  <si>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</si>
  <si>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</si>
  <si>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</si>
  <si>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</si>
  <si>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</si>
  <si>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</si>
  <si>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</si>
  <si>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</si>
  <si>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</si>
  <si>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</si>
  <si>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</si>
  <si>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</si>
  <si>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</si>
  <si>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</si>
  <si>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</si>
  <si>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</si>
  <si>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</si>
  <si>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</si>
  <si>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</si>
  <si>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</si>
  <si>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</si>
  <si>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</si>
  <si>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</si>
  <si>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</si>
  <si>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</si>
  <si>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</si>
  <si>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</si>
  <si>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</si>
  <si>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</si>
  <si>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</si>
  <si>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</si>
  <si>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</si>
  <si>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</si>
  <si>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</si>
  <si>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</si>
  <si>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</si>
  <si>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</si>
  <si>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</si>
  <si>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</si>
  <si>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</si>
  <si>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</si>
  <si>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</si>
  <si>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</si>
  <si>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</si>
  <si>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</si>
  <si>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</si>
  <si>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</si>
  <si>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</si>
  <si>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</si>
  <si>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</si>
  <si>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</si>
  <si>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</si>
  <si>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</si>
  <si>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</si>
  <si>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</si>
  <si>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</si>
  <si>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</si>
  <si>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</si>
  <si>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</si>
  <si>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</si>
  <si>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</si>
  <si>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</si>
  <si>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</si>
  <si>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</si>
  <si>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</si>
  <si>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</si>
  <si>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</si>
  <si>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</si>
  <si>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</si>
  <si>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</si>
  <si>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</si>
  <si>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</si>
  <si>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</si>
  <si>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</si>
  <si>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</si>
  <si>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</si>
  <si>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</si>
  <si>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</si>
  <si>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</si>
  <si>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</si>
  <si>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</si>
  <si>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</si>
  <si>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</si>
  <si>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</si>
  <si>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</si>
  <si>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</si>
  <si>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</si>
  <si>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</si>
  <si>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</si>
  <si>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</si>
  <si>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</si>
  <si>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</si>
  <si>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</si>
  <si>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</si>
  <si>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</si>
  <si>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</si>
  <si>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</si>
  <si>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</si>
  <si>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</si>
  <si>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</si>
  <si>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</si>
  <si>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</si>
  <si>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</si>
  <si>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</si>
  <si>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</si>
  <si>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</si>
  <si>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</si>
  <si>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</si>
  <si>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</si>
  <si>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</si>
  <si>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</si>
  <si>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</si>
  <si>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</si>
  <si>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</si>
  <si>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</si>
  <si>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</si>
  <si>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</si>
  <si>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</si>
  <si>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</si>
  <si>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</si>
  <si>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</si>
  <si>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</si>
  <si>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</si>
  <si>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</si>
  <si>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</si>
  <si>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</si>
  <si>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</si>
  <si>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</si>
  <si>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</si>
  <si>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</si>
  <si>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</si>
  <si>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</si>
  <si>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</si>
  <si>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</si>
  <si>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</si>
  <si>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</si>
  <si>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</si>
  <si>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</si>
  <si>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</si>
  <si>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</si>
  <si>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</si>
  <si>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</si>
  <si>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</si>
  <si>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</si>
  <si>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</si>
  <si>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</si>
  <si>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</si>
  <si>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</si>
  <si>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</si>
  <si>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</si>
  <si>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</si>
  <si>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</si>
  <si>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</si>
  <si>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</si>
  <si>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</si>
  <si>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</si>
  <si>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</si>
  <si>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</si>
  <si>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</si>
  <si>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</si>
  <si>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</si>
  <si>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</si>
  <si>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</si>
  <si>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</si>
  <si>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</si>
  <si>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</si>
  <si>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</si>
  <si>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</si>
  <si>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</si>
  <si>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</si>
  <si>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</si>
  <si>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</si>
  <si>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</si>
  <si>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</si>
  <si>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</si>
  <si>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</si>
  <si>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</si>
  <si>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</si>
  <si>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</si>
  <si>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</si>
  <si>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</si>
  <si>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</si>
  <si>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</si>
  <si>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</si>
  <si>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</si>
  <si>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</si>
  <si>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</si>
  <si>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</si>
  <si>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</si>
  <si>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</si>
  <si>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</si>
  <si>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</si>
  <si>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</si>
  <si>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</si>
  <si>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</si>
  <si>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</si>
  <si>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</si>
  <si>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</si>
  <si>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</si>
  <si>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</si>
  <si>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</si>
  <si>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</si>
  <si>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</si>
  <si>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</si>
  <si>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</si>
  <si>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</si>
  <si>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</si>
  <si>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</si>
  <si>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</si>
  <si>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</si>
  <si>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</si>
  <si>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</si>
  <si>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</si>
  <si>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</si>
  <si>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</si>
  <si>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</si>
  <si>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</si>
  <si>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</si>
  <si>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</si>
  <si>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</si>
  <si>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</si>
  <si>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</si>
  <si>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</si>
  <si>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</si>
  <si>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</si>
  <si>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</si>
  <si>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</si>
  <si>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</si>
  <si>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</si>
  <si>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</si>
  <si>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</si>
  <si>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</si>
  <si>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</si>
  <si>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</si>
  <si>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</si>
  <si>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</si>
  <si>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</si>
  <si>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</si>
  <si>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</si>
  <si>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</si>
  <si>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</si>
  <si>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</si>
  <si>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</si>
  <si>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</si>
  <si>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</si>
  <si>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</si>
  <si>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</si>
  <si>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</si>
  <si>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</si>
  <si>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</si>
  <si>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</si>
  <si>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</si>
  <si>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</si>
  <si>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</si>
  <si>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</si>
  <si>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</si>
  <si>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</si>
  <si>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</si>
  <si>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</si>
  <si>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</si>
  <si>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</si>
  <si>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</si>
  <si>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</si>
  <si>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</si>
  <si>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</si>
  <si>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</si>
  <si>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</si>
  <si>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</si>
  <si>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</si>
  <si>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</si>
  <si>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</si>
  <si>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</si>
  <si>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</si>
  <si>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</si>
  <si>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</si>
  <si>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</si>
  <si>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</si>
  <si>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</si>
  <si>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</si>
  <si>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</si>
  <si>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</si>
  <si>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</si>
  <si>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</si>
  <si>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</si>
  <si>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</si>
  <si>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</si>
  <si>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</si>
  <si>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</si>
  <si>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</si>
  <si>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</si>
  <si>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</si>
  <si>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</si>
  <si>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</si>
  <si>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</si>
  <si>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</si>
  <si>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</si>
  <si>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</si>
  <si>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</si>
  <si>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</si>
  <si>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</si>
  <si>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</si>
  <si>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</si>
  <si>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</si>
  <si>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</si>
  <si>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</si>
  <si>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</si>
  <si>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</si>
  <si>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</si>
  <si>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</si>
  <si>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</si>
  <si>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</si>
  <si>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</si>
  <si>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</si>
  <si>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</si>
  <si>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</si>
  <si>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</si>
  <si>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</si>
  <si>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</si>
  <si>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</si>
  <si>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</si>
  <si>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</si>
  <si>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</si>
  <si>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</si>
  <si>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</si>
  <si>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</si>
  <si>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</si>
  <si>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</si>
  <si>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</si>
  <si>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</si>
  <si>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</si>
  <si>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</si>
  <si>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</si>
  <si>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</si>
  <si>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</si>
  <si>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</si>
  <si>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</si>
  <si>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</si>
  <si>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</si>
  <si>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</si>
  <si>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</si>
  <si>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</si>
  <si>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</si>
  <si>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</si>
  <si>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</si>
  <si>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</si>
  <si>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</si>
  <si>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</si>
  <si>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</si>
  <si>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</si>
  <si>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</si>
  <si>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</si>
  <si>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</si>
  <si>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</si>
  <si>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</si>
  <si>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</si>
  <si>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</si>
  <si>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</si>
  <si>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</si>
  <si>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</si>
  <si>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</si>
  <si>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</si>
  <si>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</si>
  <si>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</si>
  <si>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</si>
  <si>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</si>
  <si>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</si>
  <si>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</si>
  <si>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</si>
  <si>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</si>
  <si>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</si>
  <si>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</si>
  <si>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</si>
  <si>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</si>
  <si>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</si>
  <si>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</si>
  <si>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</si>
  <si>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</si>
  <si>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</si>
  <si>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</si>
  <si>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</si>
  <si>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</si>
  <si>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</si>
  <si>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</si>
  <si>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</si>
  <si>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</si>
  <si>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</si>
  <si>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</si>
  <si>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</si>
  <si>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</si>
  <si>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</si>
  <si>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</si>
  <si>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</si>
  <si>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</si>
  <si>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</si>
  <si>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</si>
  <si>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</si>
  <si>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</si>
  <si>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</si>
  <si>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</si>
  <si>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</si>
  <si>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</si>
  <si>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</si>
  <si>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</si>
  <si>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</si>
  <si>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</si>
  <si>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</si>
  <si>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</si>
  <si>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</si>
  <si>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</si>
  <si>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</si>
  <si>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</si>
  <si>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</si>
  <si>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</si>
  <si>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</si>
  <si>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</si>
  <si>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</si>
  <si>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</si>
  <si>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</si>
  <si>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</si>
  <si>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</si>
  <si>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</si>
  <si>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</si>
  <si>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</si>
  <si>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</si>
  <si>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</si>
  <si>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</si>
  <si>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</si>
  <si>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</si>
  <si>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</si>
  <si>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</si>
  <si>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</si>
  <si>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</si>
  <si>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</si>
  <si>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</si>
  <si>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</si>
  <si>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</si>
  <si>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</si>
  <si>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</si>
  <si>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</si>
  <si>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</si>
  <si>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</si>
  <si>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</si>
  <si>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</si>
  <si>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</si>
  <si>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</si>
  <si>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</si>
  <si>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</si>
  <si>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</si>
  <si>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</si>
  <si>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</si>
  <si>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</si>
  <si>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</si>
  <si>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</si>
  <si>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</si>
  <si>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</si>
  <si>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</si>
  <si>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</si>
  <si>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</si>
  <si>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</si>
  <si>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</si>
  <si>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</si>
  <si>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</si>
  <si>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</si>
  <si>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</si>
  <si>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</si>
  <si>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</si>
  <si>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</si>
  <si>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</si>
  <si>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</si>
  <si>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</si>
  <si>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</si>
  <si>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</si>
  <si>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</si>
  <si>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</si>
  <si>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</si>
  <si>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</si>
  <si>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</si>
  <si>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</si>
  <si>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</si>
  <si>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</si>
  <si>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</si>
  <si>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</si>
  <si>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</si>
  <si>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</si>
  <si>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</si>
  <si>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</si>
  <si>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</si>
  <si>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</si>
  <si>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</si>
  <si>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</si>
  <si>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</si>
  <si>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</si>
  <si>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</si>
  <si>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</si>
  <si>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</si>
  <si>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</si>
  <si>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</si>
  <si>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</si>
  <si>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</si>
  <si>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</si>
  <si>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</si>
  <si>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</si>
  <si>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</si>
  <si>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</si>
  <si>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</si>
  <si>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</si>
  <si>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</si>
  <si>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</si>
  <si>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</si>
  <si>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</si>
  <si>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</si>
  <si>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</si>
  <si>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</si>
  <si>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</si>
  <si>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</si>
  <si>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</si>
  <si>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</si>
  <si>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</si>
  <si>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</si>
  <si>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</si>
  <si>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</si>
  <si>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</si>
  <si>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</si>
  <si>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</si>
  <si>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</si>
  <si>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</si>
  <si>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</si>
  <si>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</si>
  <si>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</si>
  <si>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</si>
  <si>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</si>
  <si>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</si>
  <si>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</si>
  <si>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</si>
  <si>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</si>
  <si>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</si>
  <si>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</si>
  <si>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</si>
  <si>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</si>
  <si>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</si>
  <si>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</si>
  <si>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</si>
  <si>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</si>
  <si>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</si>
  <si>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</si>
  <si>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</si>
  <si>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</si>
  <si>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</si>
  <si>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</si>
  <si>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</si>
  <si>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</si>
  <si>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</si>
  <si>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</si>
  <si>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</si>
  <si>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</si>
  <si>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</si>
  <si>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</si>
  <si>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</si>
  <si>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</si>
  <si>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</si>
  <si>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</si>
  <si>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</si>
  <si>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</si>
  <si>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</si>
  <si>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</si>
  <si>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</si>
  <si>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</si>
  <si>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</si>
  <si>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</si>
  <si>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</si>
  <si>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</si>
  <si>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</si>
  <si>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</si>
  <si>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</si>
  <si>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</si>
  <si>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</si>
  <si>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</si>
  <si>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</si>
  <si>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</si>
  <si>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</si>
  <si>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</si>
  <si>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</si>
  <si>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</si>
  <si>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</si>
  <si>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</si>
  <si>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</si>
  <si>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</si>
  <si>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</si>
  <si>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</si>
  <si>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</si>
  <si>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</si>
  <si>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</si>
  <si>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</si>
  <si>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</si>
  <si>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</si>
  <si>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</si>
  <si>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</si>
  <si>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</si>
  <si>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</si>
  <si>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</si>
  <si>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</si>
  <si>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</si>
  <si>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</si>
  <si>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</si>
  <si>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</si>
  <si>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</si>
  <si>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</si>
  <si>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</si>
  <si>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</si>
  <si>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</si>
  <si>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</si>
  <si>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</si>
  <si>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</si>
  <si>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</si>
  <si>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</si>
  <si>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</si>
  <si>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</si>
  <si>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</si>
  <si>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</si>
  <si>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</si>
  <si>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</si>
  <si>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</si>
  <si>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</si>
  <si>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</si>
  <si>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</si>
  <si>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</si>
  <si>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</si>
  <si>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</si>
  <si>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</si>
  <si>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</si>
  <si>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</si>
  <si>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</si>
  <si>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</si>
  <si>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</si>
  <si>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</si>
  <si>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</si>
  <si>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</si>
  <si>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</si>
  <si>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</si>
  <si>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</si>
  <si>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</si>
  <si>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</si>
  <si>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</si>
  <si>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</si>
  <si>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</si>
  <si>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</si>
  <si>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</si>
  <si>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</si>
  <si>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</si>
  <si>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</si>
  <si>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</si>
  <si>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</si>
  <si>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</si>
  <si>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</si>
  <si>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</si>
  <si>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</si>
  <si>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</si>
  <si>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</si>
  <si>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</si>
  <si>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</si>
  <si>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</si>
  <si>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</si>
  <si>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</si>
  <si>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</si>
  <si>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</si>
  <si>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</si>
  <si>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</si>
  <si>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</si>
  <si>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</si>
  <si>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</si>
  <si>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</si>
  <si>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</si>
  <si>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</si>
  <si>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</si>
  <si>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</si>
  <si>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</si>
  <si>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</si>
  <si>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</si>
  <si>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</si>
  <si>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</si>
  <si>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</si>
  <si>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</si>
  <si>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</si>
  <si>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</si>
  <si>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</si>
  <si>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</si>
  <si>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</si>
  <si>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</si>
  <si>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</si>
  <si>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</si>
  <si>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</si>
  <si>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</si>
  <si>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</si>
  <si>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</si>
  <si>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</si>
  <si>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</si>
  <si>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</si>
  <si>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</si>
  <si>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</si>
  <si>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</si>
  <si>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</si>
  <si>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</si>
  <si>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</si>
  <si>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</si>
  <si>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</si>
  <si>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</si>
  <si>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</si>
  <si>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</si>
  <si>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</si>
  <si>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</si>
  <si>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</si>
  <si>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</si>
  <si>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</si>
  <si>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</si>
  <si>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</si>
  <si>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</si>
  <si>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</si>
  <si>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</si>
  <si>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</si>
  <si>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</si>
  <si>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</si>
  <si>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</si>
  <si>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</si>
  <si>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</si>
  <si>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</si>
  <si>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</si>
  <si>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</si>
  <si>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</si>
  <si>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</si>
  <si>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</si>
  <si>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</si>
  <si>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</si>
  <si>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</si>
  <si>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</si>
  <si>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</si>
  <si>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</si>
  <si>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</si>
  <si>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</si>
  <si>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</si>
  <si>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</si>
  <si>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</si>
  <si>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</si>
  <si>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</si>
  <si>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</si>
  <si>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</si>
  <si>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</si>
  <si>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</si>
  <si>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</si>
  <si>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</si>
  <si>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</si>
  <si>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</si>
  <si>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</si>
  <si>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</si>
  <si>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</si>
  <si>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</si>
  <si>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</si>
  <si>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</si>
  <si>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</si>
  <si>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</si>
  <si>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</si>
  <si>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</si>
  <si>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</si>
  <si>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</si>
  <si>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</si>
  <si>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</si>
  <si>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</si>
  <si>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</si>
  <si>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</si>
  <si>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</si>
  <si>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</si>
  <si>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</si>
  <si>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</si>
  <si>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</si>
  <si>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</si>
  <si>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</si>
  <si>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</si>
  <si>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</si>
  <si>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</si>
  <si>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</si>
  <si>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</si>
  <si>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</si>
  <si>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</si>
  <si>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</si>
  <si>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</si>
  <si>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</si>
  <si>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</si>
  <si>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</si>
  <si>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</si>
  <si>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</si>
  <si>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</si>
  <si>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</si>
  <si>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</si>
  <si>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</si>
  <si>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</si>
  <si>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</si>
  <si>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</si>
  <si>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</si>
  <si>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</si>
  <si>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</si>
  <si>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</si>
  <si>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</si>
  <si>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</si>
  <si>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</si>
  <si>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</si>
  <si>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</si>
  <si>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</si>
  <si>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</si>
  <si>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</si>
  <si>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</si>
  <si>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</si>
  <si>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</si>
  <si>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</si>
  <si>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</si>
  <si>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</si>
  <si>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</si>
  <si>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</si>
  <si>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</si>
  <si>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</si>
  <si>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</si>
  <si>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</si>
  <si>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</si>
  <si>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</si>
  <si>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</si>
  <si>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</si>
  <si>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</si>
  <si>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</si>
  <si>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</si>
  <si>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</si>
  <si>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</si>
  <si>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</si>
  <si>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</si>
  <si>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</si>
  <si>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</si>
  <si>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</si>
  <si>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</si>
  <si>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</si>
  <si>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</si>
  <si>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</si>
  <si>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</si>
  <si>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</si>
  <si>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</si>
  <si>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</si>
  <si>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</si>
  <si>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</si>
  <si>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</si>
  <si>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</si>
  <si>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</si>
  <si>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</si>
  <si>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</si>
  <si>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</si>
  <si>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</si>
  <si>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</si>
  <si>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</si>
  <si>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</si>
  <si>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</si>
  <si>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</si>
  <si>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</si>
  <si>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</si>
  <si>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</si>
  <si>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</si>
  <si>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</si>
  <si>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</si>
  <si>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</si>
  <si>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</si>
  <si>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</si>
  <si>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</si>
  <si>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</si>
  <si>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</si>
  <si>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</si>
  <si>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</si>
  <si>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</si>
  <si>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</si>
  <si>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</si>
  <si>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</si>
  <si>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</si>
  <si>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</si>
  <si>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</si>
  <si>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</si>
  <si>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</si>
  <si>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</si>
  <si>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</si>
  <si>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</si>
  <si>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</si>
  <si>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</si>
  <si>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</si>
  <si>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</si>
  <si>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</si>
  <si>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</si>
  <si>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</si>
  <si>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</si>
  <si>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</si>
  <si>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</si>
  <si>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</si>
  <si>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</si>
  <si>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</si>
  <si>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</si>
  <si>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</si>
  <si>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</si>
  <si>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</si>
  <si>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</si>
  <si>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</si>
  <si>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</si>
  <si>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</si>
  <si>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</si>
  <si>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</si>
  <si>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</si>
  <si>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</si>
  <si>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</si>
  <si>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</si>
  <si>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</si>
  <si>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</si>
  <si>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</si>
  <si>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</si>
  <si>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</si>
  <si>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</si>
  <si>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</si>
  <si>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</si>
  <si>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</si>
  <si>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</si>
  <si>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</si>
  <si>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</si>
  <si>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</si>
  <si>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</si>
  <si>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</si>
  <si>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</si>
  <si>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</si>
  <si>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</si>
  <si>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</si>
  <si>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</si>
  <si>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</si>
  <si>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</si>
  <si>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</si>
  <si>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</si>
  <si>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</si>
  <si>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</si>
  <si>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</si>
  <si>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</si>
  <si>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</si>
  <si>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</si>
  <si>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</si>
  <si>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</si>
  <si>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</si>
  <si>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</si>
  <si>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</si>
  <si>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</si>
  <si>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</si>
  <si>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</si>
  <si>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</si>
  <si>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</si>
  <si>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</si>
  <si>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</si>
  <si>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</si>
  <si>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</si>
  <si>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</si>
  <si>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</si>
  <si>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</si>
  <si>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</si>
  <si>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</si>
  <si>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</si>
  <si>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</si>
  <si>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</si>
  <si>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</si>
  <si>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</si>
  <si>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</si>
  <si>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</si>
  <si>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</si>
  <si>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</si>
  <si>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</si>
  <si>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</si>
  <si>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</si>
  <si>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</si>
  <si>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</si>
  <si>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</si>
  <si>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</si>
  <si>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</si>
  <si>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</si>
  <si>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</si>
  <si>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</si>
  <si>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</si>
  <si>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</si>
  <si>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</si>
  <si>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</si>
  <si>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</si>
  <si>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</si>
  <si>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</si>
  <si>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</si>
  <si>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</si>
  <si>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</si>
  <si>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</si>
  <si>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</si>
  <si>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</si>
  <si>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</si>
  <si>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</si>
  <si>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</si>
  <si>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</si>
  <si>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</si>
  <si>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</si>
  <si>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</si>
  <si>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</si>
  <si>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</si>
  <si>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</si>
  <si>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</si>
  <si>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</si>
  <si>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</si>
  <si>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</si>
  <si>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</si>
  <si>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</si>
  <si>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</si>
  <si>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</si>
  <si>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</si>
  <si>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</si>
  <si>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</si>
  <si>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</si>
  <si>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</si>
  <si>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</si>
  <si>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</si>
  <si>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</si>
  <si>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</si>
  <si>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</si>
  <si>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</si>
  <si>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</si>
  <si>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</si>
  <si>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</si>
  <si>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</si>
  <si>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</si>
  <si>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</si>
  <si>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</si>
  <si>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</si>
  <si>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</si>
  <si>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</si>
  <si>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</si>
  <si>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</si>
  <si>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</si>
  <si>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</si>
  <si>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</si>
  <si>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</si>
  <si>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</si>
  <si>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</si>
  <si>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</si>
  <si>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</si>
  <si>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</si>
  <si>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</si>
  <si>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</si>
  <si>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</si>
  <si>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</si>
  <si>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</si>
  <si>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</si>
  <si>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</si>
  <si>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</si>
  <si>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</si>
  <si>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</si>
  <si>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</si>
  <si>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</si>
  <si>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</si>
  <si>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</si>
  <si>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</si>
  <si>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</si>
  <si>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</si>
  <si>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</si>
  <si>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</si>
  <si>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</si>
  <si>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</si>
  <si>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</si>
  <si>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</si>
  <si>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</si>
  <si>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</si>
  <si>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</si>
  <si>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</si>
  <si>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</si>
  <si>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</si>
  <si>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</si>
  <si>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</si>
  <si>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</si>
  <si>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</si>
  <si>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</si>
  <si>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</si>
  <si>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</si>
  <si>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</si>
  <si>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</si>
  <si>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</si>
  <si>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</si>
  <si>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</si>
  <si>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</si>
  <si>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</si>
  <si>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</si>
  <si>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</si>
  <si>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</si>
  <si>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</si>
  <si>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</si>
  <si>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</si>
  <si>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</si>
  <si>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</si>
  <si>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</si>
  <si>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</si>
  <si>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</si>
  <si>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</si>
  <si>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</si>
  <si>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</si>
  <si>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</si>
  <si>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</si>
  <si>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</si>
  <si>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</si>
  <si>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</si>
  <si>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</si>
  <si>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</si>
  <si>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</si>
  <si>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</si>
  <si>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</si>
  <si>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</si>
  <si>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</si>
  <si>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</si>
  <si>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</si>
  <si>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</si>
  <si>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</si>
  <si>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</si>
  <si>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</si>
  <si>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</si>
  <si>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</si>
  <si>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</si>
  <si>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</si>
  <si>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</si>
  <si>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</si>
  <si>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</si>
  <si>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</si>
  <si>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</si>
  <si>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</si>
  <si>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</si>
  <si>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</si>
  <si>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</si>
  <si>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</si>
  <si>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</si>
  <si>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</si>
  <si>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</si>
  <si>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</si>
  <si>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</si>
  <si>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</si>
  <si>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</si>
  <si>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</si>
  <si>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</si>
  <si>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</si>
  <si>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</si>
  <si>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</si>
  <si>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</si>
  <si>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</si>
  <si>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</si>
  <si>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</si>
  <si>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</si>
  <si>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</si>
  <si>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</si>
  <si>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</si>
  <si>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</si>
  <si>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</si>
  <si>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</si>
  <si>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</si>
  <si>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</si>
  <si>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</si>
  <si>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</si>
  <si>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</si>
  <si>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</si>
  <si>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</si>
  <si>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</si>
  <si>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</si>
  <si>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</si>
  <si>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</si>
  <si>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</si>
  <si>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</si>
  <si>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</si>
  <si>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</si>
  <si>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</si>
  <si>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</si>
  <si>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</si>
  <si>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</si>
  <si>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</si>
  <si>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</si>
  <si>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</si>
  <si>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</si>
  <si>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</si>
  <si>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</si>
  <si>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</si>
  <si>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</si>
  <si>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</si>
  <si>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</si>
  <si>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</si>
  <si>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</si>
  <si>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</si>
  <si>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</si>
  <si>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</si>
  <si>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</si>
  <si>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</si>
  <si>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</si>
  <si>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</si>
  <si>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</si>
  <si>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</si>
  <si>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</si>
  <si>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</si>
  <si>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</si>
  <si>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</si>
  <si>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</si>
  <si>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</si>
  <si>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</si>
  <si>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</si>
  <si>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</si>
  <si>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</si>
  <si>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</si>
  <si>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</si>
  <si>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</si>
  <si>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</si>
  <si>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</si>
  <si>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</si>
  <si>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</si>
  <si>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</si>
  <si>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</si>
  <si>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</si>
  <si>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</si>
  <si>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</si>
  <si>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</si>
  <si>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</si>
  <si>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</si>
  <si>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</si>
  <si>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</si>
  <si>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</si>
  <si>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</si>
  <si>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</si>
  <si>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</si>
  <si>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</si>
  <si>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</si>
  <si>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</si>
  <si>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</si>
  <si>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</si>
  <si>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</si>
  <si>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</si>
  <si>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</si>
  <si>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</si>
  <si>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</si>
  <si>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</si>
  <si>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</si>
  <si>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</si>
  <si>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</si>
  <si>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</si>
  <si>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</si>
  <si>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</si>
  <si>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</si>
  <si>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</si>
  <si>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</si>
  <si>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</si>
  <si>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</si>
  <si>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</si>
  <si>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</si>
  <si>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</si>
  <si>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</si>
  <si>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</si>
  <si>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</si>
  <si>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</si>
  <si>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</si>
  <si>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</si>
  <si>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</si>
  <si>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</si>
  <si>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</si>
  <si>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</si>
  <si>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</si>
  <si>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</si>
  <si>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</si>
  <si>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</si>
  <si>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</si>
  <si>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</si>
  <si>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</si>
  <si>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</si>
  <si>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</si>
  <si>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</si>
  <si>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</si>
  <si>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</si>
  <si>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</si>
  <si>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</si>
  <si>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</si>
  <si>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</si>
  <si>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</si>
  <si>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</si>
  <si>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</si>
  <si>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</si>
  <si>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</si>
  <si>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</si>
  <si>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</si>
  <si>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</si>
  <si>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</si>
  <si>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</si>
  <si>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</si>
  <si>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</si>
  <si>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</si>
  <si>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</si>
  <si>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</si>
  <si>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</si>
  <si>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</si>
  <si>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</si>
  <si>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</si>
  <si>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</si>
  <si>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</si>
  <si>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</si>
  <si>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</si>
  <si>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</si>
  <si>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</si>
  <si>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</si>
  <si>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</si>
  <si>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</si>
  <si>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</si>
  <si>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</si>
  <si>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</si>
  <si>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</si>
  <si>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</si>
  <si>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</si>
  <si>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</si>
  <si>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</si>
  <si>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</si>
  <si>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</si>
  <si>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</si>
  <si>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</si>
  <si>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</si>
  <si>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</si>
  <si>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</si>
  <si>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</si>
  <si>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</si>
  <si>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</si>
  <si>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</si>
  <si>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</si>
  <si>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</si>
  <si>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</si>
  <si>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</si>
  <si>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</si>
  <si>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</si>
  <si>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</si>
  <si>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</si>
  <si>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</si>
  <si>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</si>
  <si>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</si>
  <si>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</si>
  <si>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</si>
  <si>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</si>
  <si>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</si>
  <si>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</si>
  <si>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</si>
  <si>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</si>
  <si>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</si>
  <si>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</si>
  <si>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</si>
  <si>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</si>
  <si>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</si>
  <si>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</si>
  <si>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</si>
  <si>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</si>
  <si>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</si>
  <si>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</si>
  <si>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</si>
  <si>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</si>
  <si>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</si>
  <si>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</si>
  <si>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</si>
  <si>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</si>
  <si>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</si>
  <si>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</si>
  <si>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</si>
  <si>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</si>
  <si>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</si>
  <si>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</si>
  <si>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</si>
  <si>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</si>
  <si>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</si>
  <si>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</si>
  <si>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</si>
  <si>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</si>
  <si>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</si>
  <si>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</si>
  <si>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</si>
  <si>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</si>
  <si>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</si>
  <si>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</si>
  <si>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</si>
  <si>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</si>
  <si>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</si>
  <si>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</si>
  <si>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</si>
  <si>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</si>
  <si>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</si>
  <si>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</si>
  <si>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</si>
  <si>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</si>
  <si>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</si>
  <si>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</si>
  <si>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</si>
  <si>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</si>
  <si>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</si>
  <si>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</si>
  <si>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</si>
  <si>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</si>
  <si>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</si>
  <si>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</si>
  <si>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</si>
  <si>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</si>
  <si>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</si>
  <si>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</si>
  <si>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</si>
  <si>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</si>
  <si>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</si>
  <si>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</si>
  <si>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</si>
  <si>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</si>
  <si>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</si>
  <si>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</si>
  <si>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</si>
  <si>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</si>
  <si>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</si>
  <si>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</si>
  <si>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</si>
  <si>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</si>
  <si>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</si>
  <si>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</si>
  <si>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</si>
  <si>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</si>
  <si>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</si>
  <si>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</si>
  <si>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</si>
  <si>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</si>
  <si>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</si>
  <si>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</si>
  <si>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</si>
  <si>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</si>
  <si>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</si>
  <si>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</si>
  <si>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</si>
  <si>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</si>
  <si>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</si>
  <si>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</si>
  <si>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</si>
  <si>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</si>
  <si>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</si>
  <si>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</si>
  <si>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</si>
  <si>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</si>
  <si>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</si>
  <si>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</si>
  <si>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</si>
  <si>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</si>
  <si>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</si>
  <si>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</si>
  <si>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</si>
  <si>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</si>
  <si>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</si>
  <si>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</si>
  <si>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</si>
  <si>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</si>
  <si>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</si>
  <si>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</si>
  <si>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</si>
  <si>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</si>
  <si>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</si>
  <si>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</si>
  <si>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</si>
  <si>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</si>
  <si>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</si>
  <si>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</si>
  <si>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</si>
  <si>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</si>
  <si>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</si>
  <si>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</si>
  <si>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</si>
  <si>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</si>
  <si>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</si>
  <si>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</si>
  <si>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</si>
  <si>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</si>
  <si>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</si>
  <si>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</si>
  <si>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</si>
  <si>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</si>
  <si>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</si>
  <si>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</si>
  <si>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</si>
  <si>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</si>
  <si>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</si>
  <si>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</si>
  <si>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</si>
  <si>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</si>
  <si>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</si>
  <si>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</si>
  <si>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</si>
  <si>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</si>
  <si>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</si>
  <si>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</si>
  <si>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</si>
  <si>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</si>
  <si>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</si>
  <si>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</si>
  <si>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</si>
  <si>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</si>
  <si>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</si>
  <si>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</si>
  <si>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</si>
  <si>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</si>
  <si>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</si>
  <si>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</si>
  <si>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</si>
  <si>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</si>
  <si>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</si>
  <si>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</si>
  <si>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</si>
  <si>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</si>
  <si>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</si>
  <si>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</si>
  <si>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</si>
  <si>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</si>
  <si>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</si>
  <si>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</si>
  <si>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</si>
  <si>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</si>
  <si>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</si>
  <si>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</si>
  <si>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</si>
  <si>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</si>
  <si>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</si>
  <si>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</si>
  <si>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</si>
  <si>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</si>
  <si>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</si>
  <si>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</si>
  <si>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</si>
  <si>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</si>
  <si>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</si>
  <si>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</si>
  <si>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</si>
  <si>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</si>
  <si>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</si>
  <si>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</si>
  <si>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</si>
  <si>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</si>
  <si>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</si>
  <si>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</si>
  <si>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</si>
  <si>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</si>
  <si>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</si>
  <si>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</si>
  <si>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</si>
  <si>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</si>
  <si>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</si>
  <si>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</si>
  <si>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</si>
  <si>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</si>
  <si>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</si>
  <si>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</si>
  <si>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</si>
  <si>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</si>
  <si>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</si>
  <si>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</si>
  <si>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</si>
  <si>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</si>
  <si>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</si>
  <si>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</si>
  <si>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</si>
  <si>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</si>
  <si>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</si>
  <si>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</si>
  <si>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</si>
  <si>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</si>
  <si>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</si>
  <si>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</si>
  <si>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</si>
  <si>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</si>
  <si>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</si>
  <si>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</si>
  <si>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</si>
  <si>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</si>
  <si>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</si>
  <si>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</si>
  <si>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</si>
  <si>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</si>
  <si>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</si>
  <si>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</si>
  <si>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</si>
  <si>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</si>
  <si>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</si>
  <si>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</si>
  <si>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</si>
  <si>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</si>
  <si>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</si>
  <si>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</si>
  <si>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</si>
  <si>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</si>
  <si>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</si>
  <si>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</si>
  <si>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</si>
  <si>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</si>
  <si>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</si>
  <si>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</si>
  <si>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</si>
  <si>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</si>
  <si>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</si>
  <si>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</si>
  <si>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</si>
  <si>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</si>
  <si>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</si>
  <si>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</si>
  <si>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</si>
  <si>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</si>
  <si>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</si>
  <si>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</si>
  <si>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</si>
  <si>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</si>
  <si>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</si>
  <si>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</si>
  <si>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</si>
  <si>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</si>
  <si>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</si>
  <si>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</si>
  <si>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</si>
  <si>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</si>
  <si>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</si>
  <si>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</si>
  <si>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</si>
  <si>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</si>
  <si>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</si>
  <si>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</si>
  <si>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</si>
  <si>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</si>
  <si>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</si>
  <si>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</si>
  <si>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</si>
  <si>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</si>
  <si>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</si>
  <si>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</si>
  <si>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</si>
  <si>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</si>
  <si>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</si>
  <si>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</si>
  <si>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</si>
  <si>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</si>
  <si>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</si>
  <si>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</si>
  <si>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</si>
  <si>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</si>
  <si>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</si>
  <si>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</si>
  <si>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</si>
  <si>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</si>
  <si>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</si>
  <si>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</si>
  <si>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</si>
  <si>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</si>
  <si>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</si>
  <si>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</si>
  <si>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</si>
  <si>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</si>
  <si>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</si>
  <si>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</si>
  <si>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</si>
  <si>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</si>
  <si>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</si>
  <si>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</si>
  <si>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</si>
  <si>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</si>
  <si>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</si>
  <si>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</si>
  <si>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</si>
  <si>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</si>
  <si>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</si>
  <si>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</si>
  <si>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</si>
  <si>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</si>
  <si>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</si>
  <si>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</si>
  <si>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</si>
  <si>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</si>
  <si>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</si>
  <si>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</si>
  <si>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</si>
  <si>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</si>
  <si>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</si>
  <si>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</si>
  <si>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</si>
  <si>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</si>
  <si>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</si>
  <si>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</si>
  <si>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</si>
  <si>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</si>
  <si>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</si>
  <si>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</si>
  <si>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</si>
  <si>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</si>
  <si>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</si>
  <si>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</si>
  <si>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</si>
  <si>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</si>
  <si>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</si>
  <si>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</si>
  <si>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</si>
  <si>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</si>
  <si>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</si>
  <si>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</si>
  <si>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</si>
  <si>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</si>
  <si>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</si>
  <si>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</si>
  <si>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</si>
  <si>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</si>
  <si>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</si>
  <si>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</si>
  <si>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</si>
  <si>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</si>
  <si>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</si>
  <si>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</si>
  <si>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</si>
  <si>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</si>
  <si>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</si>
  <si>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</si>
  <si>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</si>
  <si>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</si>
  <si>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</si>
  <si>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</si>
  <si>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</si>
  <si>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</si>
  <si>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</si>
  <si>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</si>
  <si>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</si>
  <si>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</si>
  <si>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</si>
  <si>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</si>
  <si>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</si>
  <si>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</si>
  <si>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</si>
  <si>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</si>
  <si>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</si>
  <si>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</si>
  <si>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</si>
  <si>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</si>
  <si>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</si>
  <si>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</si>
  <si>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</si>
  <si>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</si>
  <si>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</si>
  <si>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</si>
  <si>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</si>
  <si>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</si>
  <si>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</si>
  <si>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</si>
  <si>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</si>
  <si>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</si>
  <si>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</si>
  <si>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</si>
  <si>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</si>
  <si>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</si>
  <si>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</si>
  <si>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</si>
  <si>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</si>
  <si>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</si>
  <si>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</si>
  <si>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</si>
  <si>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</si>
  <si>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</si>
  <si>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</si>
  <si>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</si>
  <si>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</si>
  <si>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</si>
  <si>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</si>
  <si>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</si>
  <si>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</si>
  <si>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</si>
  <si>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</si>
  <si>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</si>
  <si>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</si>
  <si>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</si>
  <si>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</si>
  <si>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</si>
  <si>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</si>
  <si>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</si>
  <si>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</si>
  <si>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</si>
  <si>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</si>
  <si>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</si>
  <si>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</si>
  <si>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</si>
  <si>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</si>
  <si>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</si>
  <si>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</si>
  <si>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</si>
  <si>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</si>
  <si>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</si>
  <si>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</si>
  <si>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</si>
  <si>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</si>
  <si>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</si>
  <si>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</si>
  <si>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</si>
  <si>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</si>
  <si>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</si>
  <si>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</si>
  <si>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</si>
  <si>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</si>
  <si>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</si>
  <si>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</si>
  <si>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</si>
  <si>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</si>
  <si>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</si>
  <si>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</si>
  <si>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</si>
  <si>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</si>
  <si>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</si>
  <si>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</si>
  <si>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</si>
  <si>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</si>
  <si>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</si>
  <si>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</si>
  <si>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</si>
  <si>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</si>
  <si>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</si>
  <si>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</si>
  <si>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</si>
  <si>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</si>
  <si>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</si>
  <si>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</si>
  <si>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</si>
  <si>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</si>
  <si>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</si>
  <si>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</si>
  <si>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</si>
  <si>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</si>
  <si>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</si>
  <si>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</si>
  <si>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</si>
  <si>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</si>
  <si>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</si>
  <si>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</si>
  <si>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</si>
  <si>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</si>
  <si>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</si>
  <si>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</si>
  <si>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</si>
  <si>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</si>
  <si>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</si>
  <si>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</si>
  <si>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</si>
  <si>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</si>
  <si>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</si>
  <si>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</si>
  <si>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</si>
  <si>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</si>
  <si>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</si>
  <si>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</si>
  <si>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</si>
  <si>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</si>
  <si>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</si>
  <si>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</si>
  <si>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</si>
  <si>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</si>
  <si>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</si>
  <si>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</si>
  <si>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</si>
  <si>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</si>
  <si>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</si>
  <si>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</si>
  <si>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</si>
  <si>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</si>
  <si>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</si>
  <si>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</si>
  <si>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</si>
  <si>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</si>
  <si>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</si>
  <si>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</si>
  <si>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</si>
  <si>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</si>
  <si>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</si>
  <si>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</si>
  <si>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</si>
  <si>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</si>
  <si>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</si>
  <si>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</si>
  <si>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</si>
  <si>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</si>
  <si>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</si>
  <si>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</si>
  <si>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</si>
  <si>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</si>
  <si>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</si>
  <si>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</si>
  <si>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</si>
  <si>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</si>
  <si>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</si>
  <si>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</si>
  <si>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</si>
  <si>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</si>
  <si>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</si>
  <si>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</si>
  <si>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</si>
  <si>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</si>
  <si>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</si>
  <si>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</si>
  <si>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</si>
  <si>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</si>
  <si>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</si>
  <si>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</si>
  <si>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</si>
  <si>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</si>
  <si>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</si>
  <si>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</si>
  <si>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</si>
  <si>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</si>
  <si>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</si>
  <si>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</si>
  <si>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</si>
  <si>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</si>
  <si>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</si>
  <si>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</si>
  <si>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</si>
  <si>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</si>
  <si>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</si>
  <si>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</si>
  <si>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</si>
  <si>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</si>
  <si>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</si>
  <si>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</si>
  <si>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</si>
  <si>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</si>
  <si>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</si>
  <si>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</si>
  <si>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</si>
  <si>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</si>
  <si>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</si>
  <si>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</si>
  <si>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</si>
  <si>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</si>
  <si>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</si>
  <si>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</si>
  <si>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</si>
  <si>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</si>
  <si>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</si>
  <si>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</si>
  <si>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</si>
  <si>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</si>
  <si>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</si>
  <si>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</si>
  <si>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</si>
  <si>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</si>
  <si>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</si>
  <si>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</si>
  <si>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</si>
  <si>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</si>
  <si>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</si>
  <si>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</si>
  <si>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</si>
  <si>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</si>
  <si>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</si>
  <si>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</si>
  <si>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</si>
  <si>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</si>
  <si>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</si>
  <si>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</si>
  <si>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</si>
  <si>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</si>
  <si>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</si>
  <si>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</si>
  <si>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</si>
  <si>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</si>
  <si>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</si>
  <si>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</si>
  <si>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</si>
  <si>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</si>
  <si>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</si>
  <si>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</si>
  <si>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</si>
  <si>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</si>
  <si>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</si>
  <si>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</si>
  <si>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</si>
  <si>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</si>
  <si>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</si>
  <si>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</si>
  <si>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</si>
  <si>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</si>
  <si>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</si>
  <si>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</si>
  <si>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</si>
  <si>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</si>
  <si>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</si>
  <si>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</si>
  <si>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</si>
  <si>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</si>
  <si>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</si>
  <si>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</si>
  <si>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</si>
  <si>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</si>
  <si>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</si>
  <si>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</si>
  <si>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</si>
  <si>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</si>
  <si>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</si>
  <si>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</si>
  <si>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</si>
  <si>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</si>
  <si>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</si>
  <si>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</si>
  <si>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</si>
  <si>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</si>
  <si>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</si>
  <si>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</si>
  <si>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</si>
  <si>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</si>
  <si>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</si>
  <si>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</si>
  <si>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</si>
  <si>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</si>
  <si>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</si>
  <si>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</si>
  <si>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</si>
  <si>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</si>
  <si>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</si>
  <si>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</si>
  <si>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</si>
  <si>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</si>
  <si>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</si>
  <si>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</si>
  <si>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</si>
  <si>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</si>
  <si>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</si>
  <si>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</si>
  <si>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</si>
  <si>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</si>
  <si>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</si>
  <si>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</si>
  <si>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</si>
  <si>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</si>
  <si>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</si>
  <si>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</si>
  <si>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</si>
  <si>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</si>
  <si>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</si>
  <si>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</si>
  <si>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</si>
  <si>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</si>
  <si>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</si>
  <si>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</si>
  <si>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</si>
  <si>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</si>
  <si>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</si>
  <si>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</si>
  <si>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</si>
  <si>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</si>
  <si>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</si>
  <si>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</si>
  <si>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</si>
  <si>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</si>
  <si>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</si>
  <si>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</si>
  <si>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</si>
  <si>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</si>
  <si>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</si>
  <si>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</si>
  <si>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</si>
  <si>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</si>
  <si>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</si>
  <si>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</si>
  <si>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</si>
  <si>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</si>
  <si>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</si>
  <si>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</si>
  <si>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</si>
  <si>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</si>
  <si>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</si>
  <si>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</si>
  <si>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</si>
  <si>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</si>
  <si>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</si>
  <si>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</si>
  <si>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</si>
  <si>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</si>
  <si>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</si>
  <si>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</si>
  <si>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</si>
  <si>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</si>
  <si>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</si>
  <si>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</si>
  <si>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</si>
  <si>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</si>
  <si>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</si>
  <si>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</si>
  <si>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</si>
  <si>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</si>
  <si>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</si>
  <si>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</si>
  <si>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</si>
  <si>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</si>
  <si>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</si>
  <si>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</si>
  <si>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</si>
  <si>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</si>
  <si>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</si>
  <si>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</si>
  <si>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</si>
  <si>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</si>
  <si>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</si>
  <si>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</si>
  <si>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</si>
  <si>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</si>
  <si>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</si>
  <si>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</si>
  <si>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</si>
  <si>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</si>
  <si>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</si>
  <si>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</si>
  <si>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</si>
  <si>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</si>
  <si>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</si>
  <si>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</si>
  <si>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</si>
  <si>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</si>
  <si>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</si>
  <si>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</si>
  <si>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</si>
  <si>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</si>
  <si>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</si>
  <si>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</si>
  <si>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</si>
  <si>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</si>
  <si>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</si>
  <si>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</si>
  <si>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</si>
  <si>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</si>
  <si>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</si>
  <si>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</si>
  <si>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</si>
  <si>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</si>
  <si>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</si>
  <si>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</si>
  <si>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</si>
  <si>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</si>
  <si>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</si>
  <si>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</si>
  <si>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</si>
  <si>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</si>
  <si>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</si>
  <si>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</si>
  <si>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</si>
  <si>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</si>
  <si>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</si>
  <si>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</si>
  <si>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</si>
  <si>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</si>
  <si>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</si>
  <si>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</si>
  <si>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</si>
  <si>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</si>
  <si>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</si>
  <si>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</si>
  <si>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</si>
  <si>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</si>
  <si>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</si>
  <si>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</si>
  <si>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</si>
  <si>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</si>
  <si>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</si>
  <si>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</si>
  <si>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</si>
  <si>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</si>
  <si>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</si>
  <si>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</si>
  <si>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</si>
  <si>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</si>
  <si>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</si>
  <si>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</si>
  <si>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</si>
  <si>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</si>
  <si>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</si>
  <si>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</si>
  <si>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</si>
  <si>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</si>
  <si>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</si>
  <si>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</si>
  <si>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</si>
  <si>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</si>
  <si>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</si>
  <si>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</si>
  <si>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</si>
  <si>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</si>
  <si>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</si>
  <si>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</si>
  <si>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</si>
  <si>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</si>
  <si>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</si>
  <si>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</si>
  <si>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</si>
  <si>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</si>
  <si>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</si>
  <si>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</si>
  <si>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</si>
  <si>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</si>
  <si>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</si>
  <si>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</si>
  <si>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</si>
  <si>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</si>
  <si>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</si>
  <si>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</si>
  <si>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</si>
  <si>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</si>
  <si>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</si>
  <si>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</si>
  <si>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</si>
  <si>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</si>
  <si>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</si>
  <si>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</si>
  <si>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</si>
  <si>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</si>
  <si>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</si>
  <si>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</si>
  <si>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</si>
  <si>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</si>
  <si>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</si>
  <si>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</si>
  <si>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</si>
  <si>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</si>
  <si>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</si>
  <si>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</si>
  <si>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</si>
  <si>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</si>
  <si>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</si>
  <si>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</si>
  <si>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</si>
  <si>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</si>
  <si>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</si>
  <si>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</si>
  <si>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</si>
  <si>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</si>
  <si>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</si>
  <si>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</si>
  <si>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</si>
  <si>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</si>
  <si>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</si>
  <si>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</si>
  <si>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</si>
  <si>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</si>
  <si>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</si>
  <si>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</si>
  <si>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</si>
  <si>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</si>
  <si>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</si>
  <si>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</si>
  <si>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</si>
  <si>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</si>
  <si>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</si>
  <si>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</si>
  <si>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</si>
  <si>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</si>
  <si>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</si>
  <si>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</si>
  <si>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</si>
  <si>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</si>
  <si>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</si>
  <si>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</si>
  <si>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</si>
  <si>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</si>
  <si>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</si>
  <si>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</si>
  <si>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</si>
  <si>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</si>
  <si>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</si>
  <si>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</si>
  <si>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</si>
  <si>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</si>
  <si>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</si>
  <si>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</si>
  <si>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</si>
  <si>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</si>
  <si>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</si>
  <si>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</si>
  <si>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</si>
  <si>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</si>
  <si>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</si>
  <si>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</si>
  <si>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</si>
  <si>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</si>
  <si>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</si>
  <si>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</si>
  <si>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</si>
  <si>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</si>
  <si>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</si>
  <si>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</si>
  <si>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</si>
  <si>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</si>
  <si>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</si>
  <si>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</si>
  <si>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</si>
  <si>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</si>
  <si>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</si>
  <si>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</si>
  <si>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</si>
  <si>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</si>
  <si>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</si>
  <si>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</si>
  <si>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</si>
  <si>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</si>
  <si>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</si>
  <si>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</si>
  <si>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</si>
  <si>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</si>
  <si>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</si>
  <si>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</si>
  <si>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</si>
  <si>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</si>
  <si>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</si>
  <si>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</si>
  <si>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</si>
  <si>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</si>
  <si>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</si>
  <si>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</si>
  <si>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</si>
  <si>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</si>
  <si>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</si>
  <si>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</si>
  <si>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</si>
  <si>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</si>
  <si>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</si>
  <si>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</si>
  <si>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</si>
  <si>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</si>
  <si>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</si>
  <si>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</si>
  <si>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</si>
  <si>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</si>
  <si>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</si>
  <si>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</si>
  <si>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</si>
  <si>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</si>
  <si>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</si>
  <si>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</si>
  <si>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</si>
  <si>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</si>
  <si>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</si>
  <si>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</si>
  <si>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</si>
  <si>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</si>
  <si>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</si>
  <si>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</si>
  <si>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</si>
  <si>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</si>
  <si>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</si>
  <si>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</si>
  <si>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</si>
  <si>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</si>
  <si>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</si>
  <si>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</si>
  <si>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</si>
  <si>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</si>
  <si>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</si>
  <si>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</si>
  <si>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</si>
  <si>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</si>
  <si>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</si>
  <si>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</si>
  <si>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</si>
  <si>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</si>
  <si>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</si>
  <si>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</si>
  <si>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</si>
  <si>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</si>
  <si>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</si>
  <si>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</si>
  <si>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</si>
  <si>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</si>
  <si>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</si>
  <si>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</si>
  <si>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</si>
  <si>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</si>
  <si>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</si>
  <si>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</si>
  <si>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</si>
  <si>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</si>
  <si>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</si>
  <si>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</si>
  <si>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</si>
  <si>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</si>
  <si>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</si>
  <si>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</si>
  <si>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</si>
  <si>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</si>
  <si>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</si>
  <si>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</si>
  <si>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</si>
  <si>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</si>
  <si>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</si>
  <si>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</si>
  <si>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</si>
  <si>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</si>
  <si>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</si>
  <si>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</si>
  <si>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</si>
  <si>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</si>
  <si>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</si>
  <si>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</si>
  <si>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</si>
  <si>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</si>
  <si>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</si>
  <si>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</si>
  <si>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</si>
  <si>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</si>
  <si>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</si>
  <si>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</si>
  <si>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</si>
  <si>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</si>
  <si>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</si>
  <si>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</si>
  <si>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</si>
  <si>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</si>
  <si>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</si>
  <si>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</si>
  <si>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</si>
  <si>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</si>
  <si>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</si>
  <si>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</si>
  <si>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</si>
  <si>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</si>
  <si>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</si>
  <si>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</si>
  <si>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</si>
  <si>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</si>
  <si>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</si>
  <si>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</si>
  <si>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</si>
  <si>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</si>
  <si>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</si>
  <si>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</si>
  <si>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</si>
  <si>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</si>
  <si>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</si>
  <si>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</si>
  <si>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</si>
  <si>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</si>
  <si>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</si>
  <si>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</si>
  <si>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</si>
  <si>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</si>
  <si>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</si>
  <si>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</si>
  <si>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</si>
  <si>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</si>
  <si>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</si>
  <si>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</si>
  <si>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</si>
  <si>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</si>
  <si>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</si>
  <si>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</si>
  <si>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</si>
  <si>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</si>
  <si>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</si>
  <si>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</si>
  <si>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</si>
  <si>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</si>
  <si>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</si>
  <si>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</si>
  <si>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</si>
  <si>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</si>
  <si>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</si>
  <si>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</si>
  <si>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</si>
  <si>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</si>
  <si>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</si>
  <si>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</si>
  <si>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</si>
  <si>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</si>
  <si>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</si>
  <si>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</si>
  <si>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</si>
  <si>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</si>
  <si>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</si>
  <si>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</si>
  <si>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</si>
  <si>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</si>
  <si>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</si>
  <si>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</si>
  <si>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</si>
  <si>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</si>
  <si>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</si>
  <si>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</si>
  <si>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</si>
  <si>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</si>
  <si>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</si>
  <si>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</si>
  <si>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</si>
  <si>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</si>
  <si>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</si>
  <si>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</si>
  <si>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</si>
  <si>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</si>
  <si>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</si>
  <si>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</si>
  <si>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</si>
  <si>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</si>
  <si>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</si>
  <si>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</si>
  <si>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</si>
  <si>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</si>
  <si>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</si>
  <si>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</si>
  <si>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</si>
  <si>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</si>
  <si>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</si>
  <si>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</si>
  <si>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</si>
  <si>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</si>
  <si>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</si>
  <si>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</si>
  <si>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</si>
  <si>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</si>
  <si>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</si>
  <si>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</si>
  <si>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</si>
  <si>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</si>
  <si>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</si>
  <si>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</si>
  <si>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</si>
  <si>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</si>
  <si>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</si>
  <si>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</si>
  <si>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</si>
  <si>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</si>
  <si>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</si>
  <si>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</si>
  <si>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</si>
  <si>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</si>
  <si>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</si>
  <si>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</si>
  <si>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</si>
  <si>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</si>
  <si>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</si>
  <si>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</si>
  <si>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</si>
  <si>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</si>
  <si>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</si>
  <si>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</si>
  <si>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</si>
  <si>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</si>
  <si>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</si>
  <si>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</si>
  <si>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</si>
  <si>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</si>
  <si>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</si>
  <si>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</si>
  <si>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</si>
  <si>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</si>
  <si>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</si>
  <si>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</si>
  <si>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</si>
  <si>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</si>
  <si>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</si>
  <si>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</si>
  <si>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</si>
  <si>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</si>
  <si>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</si>
  <si>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</si>
  <si>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</si>
  <si>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</si>
  <si>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</si>
  <si>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</si>
  <si>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</si>
  <si>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</si>
  <si>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</si>
  <si>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</si>
  <si>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</si>
  <si>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</si>
  <si>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</si>
  <si>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</si>
  <si>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</si>
  <si>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</si>
  <si>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</si>
  <si>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</si>
  <si>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</si>
  <si>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</si>
  <si>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</si>
  <si>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</si>
  <si>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</si>
  <si>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</si>
  <si>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</si>
  <si>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</si>
  <si>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</si>
  <si>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</si>
  <si>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</si>
  <si>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</si>
  <si>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</si>
  <si>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</si>
  <si>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</si>
  <si>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</si>
  <si>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</si>
  <si>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</si>
  <si>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</si>
  <si>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</si>
  <si>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</si>
  <si>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</si>
  <si>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</si>
  <si>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</si>
  <si>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</si>
  <si>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</si>
  <si>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</si>
  <si>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</si>
  <si>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</si>
  <si>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</si>
  <si>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</si>
  <si>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</si>
  <si>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</si>
  <si>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</si>
  <si>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</si>
  <si>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</si>
  <si>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</si>
  <si>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</si>
  <si>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</si>
  <si>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</si>
  <si>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</si>
  <si>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</si>
  <si>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</si>
  <si>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</si>
  <si>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</si>
  <si>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</si>
  <si>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</si>
  <si>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</si>
  <si>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</si>
  <si>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</si>
  <si>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</si>
  <si>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</si>
  <si>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</si>
  <si>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</si>
  <si>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</si>
  <si>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</si>
  <si>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</si>
  <si>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</si>
  <si>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</si>
  <si>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</si>
  <si>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</si>
  <si>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</si>
  <si>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</si>
  <si>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</si>
  <si>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</si>
  <si>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</si>
  <si>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</si>
  <si>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</si>
  <si>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</si>
  <si>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</si>
  <si>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</si>
  <si>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</si>
  <si>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</si>
  <si>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</si>
  <si>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</si>
  <si>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</si>
  <si>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</si>
  <si>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</si>
  <si>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</si>
  <si>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</si>
  <si>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</si>
  <si>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</si>
  <si>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</si>
  <si>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</si>
  <si>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</si>
  <si>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</si>
  <si>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</si>
  <si>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</si>
  <si>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</si>
  <si>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</si>
  <si>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</si>
  <si>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</si>
  <si>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</si>
  <si>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</si>
  <si>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</si>
  <si>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</si>
  <si>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</si>
  <si>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</si>
  <si>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</si>
  <si>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</si>
  <si>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</si>
  <si>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</si>
  <si>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</si>
  <si>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</si>
  <si>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</si>
  <si>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</si>
  <si>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</si>
  <si>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</si>
  <si>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</si>
  <si>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</si>
  <si>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</si>
  <si>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</si>
  <si>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</si>
  <si>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</si>
  <si>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</si>
  <si>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</si>
  <si>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</si>
  <si>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</si>
  <si>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</si>
  <si>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</si>
  <si>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</si>
  <si>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</si>
  <si>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</si>
  <si>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</si>
  <si>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</si>
  <si>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</si>
  <si>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</si>
  <si>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</si>
  <si>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</si>
  <si>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</si>
  <si>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</si>
  <si>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</si>
  <si>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</si>
  <si>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</si>
  <si>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</si>
  <si>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</si>
  <si>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</si>
  <si>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</si>
  <si>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</si>
  <si>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</si>
  <si>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</si>
  <si>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</si>
  <si>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</si>
  <si>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</si>
  <si>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</si>
  <si>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</si>
  <si>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</si>
  <si>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</si>
  <si>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</si>
  <si>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</si>
  <si>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</si>
  <si>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</si>
  <si>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</si>
  <si>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</si>
  <si>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</si>
  <si>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</si>
  <si>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</si>
  <si>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</si>
  <si>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</si>
  <si>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</si>
  <si>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</si>
  <si>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</si>
  <si>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</si>
  <si>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</si>
  <si>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</si>
  <si>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</si>
  <si>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</si>
  <si>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</si>
  <si>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</si>
  <si>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</si>
  <si>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</si>
  <si>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</si>
  <si>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</si>
  <si>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</si>
  <si>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</si>
  <si>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</si>
  <si>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</si>
  <si>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</si>
  <si>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</si>
  <si>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</si>
  <si>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</si>
  <si>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</si>
  <si>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</si>
  <si>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</si>
  <si>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</si>
  <si>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</si>
  <si>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</si>
  <si>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</si>
  <si>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</si>
  <si>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</si>
  <si>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</si>
  <si>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</si>
  <si>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</si>
  <si>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</si>
  <si>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</si>
  <si>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</si>
  <si>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</si>
  <si>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</si>
  <si>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</si>
  <si>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</si>
  <si>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</si>
  <si>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</si>
  <si>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</si>
  <si>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</si>
  <si>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</si>
  <si>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</si>
  <si>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</si>
  <si>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</si>
  <si>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</si>
  <si>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</si>
  <si>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</si>
  <si>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</si>
  <si>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</si>
  <si>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</si>
  <si>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</si>
  <si>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</si>
  <si>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</si>
  <si>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</si>
  <si>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</si>
  <si>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</si>
  <si>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</si>
  <si>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</si>
  <si>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</si>
  <si>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</si>
  <si>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</si>
  <si>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</si>
  <si>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</si>
  <si>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</si>
  <si>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</si>
  <si>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</si>
  <si>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</si>
  <si>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</si>
  <si>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</si>
  <si>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</si>
  <si>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</si>
  <si>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</si>
  <si>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</si>
  <si>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</si>
  <si>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</si>
  <si>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</si>
  <si>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</si>
  <si>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</si>
  <si>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</si>
  <si>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</si>
  <si>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</si>
  <si>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</si>
  <si>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</si>
  <si>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</si>
  <si>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</si>
  <si>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</si>
  <si>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</si>
  <si>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</si>
  <si>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</si>
  <si>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</si>
  <si>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</si>
  <si>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</si>
  <si>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</si>
  <si>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</si>
  <si>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</si>
  <si>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</si>
  <si>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</si>
  <si>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</si>
  <si>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</si>
  <si>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</si>
  <si>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</si>
  <si>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</si>
  <si>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</si>
  <si>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</si>
  <si>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</si>
  <si>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</si>
  <si>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</si>
  <si>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</si>
  <si>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</si>
  <si>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</si>
  <si>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</si>
  <si>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</si>
  <si>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</si>
  <si>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</si>
  <si>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</si>
  <si>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</si>
  <si>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</si>
  <si>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</si>
  <si>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</si>
  <si>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</si>
  <si>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</si>
  <si>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</si>
  <si>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</si>
  <si>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</si>
  <si>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</si>
  <si>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</si>
  <si>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</si>
  <si>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</si>
  <si>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</si>
  <si>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</si>
  <si>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</si>
  <si>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</si>
  <si>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</si>
  <si>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</si>
  <si>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</si>
  <si>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</si>
  <si>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</si>
  <si>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</si>
  <si>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</si>
  <si>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</si>
  <si>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</si>
  <si>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</si>
  <si>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</si>
  <si>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</si>
  <si>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</si>
  <si>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</si>
  <si>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</si>
  <si>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</si>
  <si>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</si>
  <si>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</si>
  <si>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</si>
  <si>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</si>
  <si>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</si>
  <si>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</si>
  <si>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</si>
  <si>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</si>
  <si>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</si>
  <si>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</si>
  <si>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</si>
  <si>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</si>
  <si>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</si>
  <si>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</si>
  <si>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</si>
  <si>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</si>
  <si>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</si>
  <si>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</si>
  <si>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</si>
  <si>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</si>
  <si>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</si>
  <si>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</si>
  <si>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</si>
  <si>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</si>
  <si>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</si>
  <si>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</si>
  <si>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</si>
  <si>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</si>
  <si>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</si>
  <si>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</si>
  <si>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</si>
  <si>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</si>
  <si>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</si>
  <si>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</si>
  <si>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</si>
  <si>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</si>
  <si>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</si>
  <si>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</si>
  <si>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</si>
  <si>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</si>
  <si>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</si>
  <si>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</si>
  <si>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</si>
  <si>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</si>
  <si>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</si>
  <si>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</si>
  <si>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</si>
  <si>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</si>
  <si>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</si>
  <si>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</si>
  <si>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</si>
  <si>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</si>
  <si>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</si>
  <si>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</si>
  <si>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</si>
  <si>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</si>
  <si>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</si>
  <si>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</si>
  <si>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</si>
  <si>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</si>
  <si>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</si>
  <si>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</si>
  <si>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</si>
  <si>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</si>
  <si>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</si>
  <si>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</si>
  <si>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</si>
  <si>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</si>
  <si>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</si>
  <si>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</si>
  <si>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</si>
  <si>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</si>
  <si>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</si>
  <si>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</si>
  <si>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</si>
  <si>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</si>
  <si>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</si>
  <si>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</si>
  <si>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</si>
  <si>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</si>
  <si>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</si>
  <si>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</si>
  <si>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</si>
  <si>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</si>
  <si>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</si>
  <si>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</si>
  <si>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</si>
  <si>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</si>
  <si>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</si>
  <si>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</si>
  <si>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</si>
  <si>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</si>
  <si>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</si>
  <si>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</si>
  <si>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</si>
  <si>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</si>
  <si>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</si>
  <si>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</si>
  <si>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</si>
  <si>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</si>
  <si>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</si>
  <si>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</si>
  <si>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</si>
  <si>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</si>
  <si>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</si>
  <si>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</si>
  <si>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</si>
  <si>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</si>
  <si>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</si>
  <si>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</si>
  <si>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</si>
  <si>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</si>
  <si>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</si>
  <si>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</si>
  <si>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</si>
  <si>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</si>
  <si>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</si>
  <si>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</si>
  <si>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</si>
  <si>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</si>
  <si>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</si>
  <si>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</si>
  <si>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</si>
  <si>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</si>
  <si>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</si>
  <si>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</si>
  <si>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</si>
  <si>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</si>
  <si>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</si>
  <si>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</si>
  <si>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</si>
  <si>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</si>
  <si>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</si>
  <si>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</si>
  <si>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</si>
  <si>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</si>
  <si>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</si>
  <si>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</si>
  <si>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</si>
  <si>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</si>
  <si>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</si>
  <si>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</si>
  <si>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</si>
  <si>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</si>
  <si>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</si>
  <si>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</si>
  <si>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</si>
  <si>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</si>
  <si>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</si>
  <si>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</si>
  <si>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</si>
  <si>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</si>
  <si>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</si>
  <si>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</si>
  <si>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</si>
  <si>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</si>
  <si>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</si>
  <si>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</si>
  <si>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</si>
  <si>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</si>
  <si>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</si>
  <si>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</si>
  <si>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</si>
  <si>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</si>
  <si>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</si>
  <si>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</si>
  <si>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</si>
  <si>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</si>
  <si>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</si>
  <si>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</si>
  <si>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</si>
  <si>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</si>
  <si>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</si>
  <si>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</si>
  <si>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</si>
  <si>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</si>
  <si>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</si>
  <si>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</si>
  <si>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</si>
  <si>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</si>
  <si>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</si>
  <si>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</si>
  <si>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</si>
  <si>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</si>
  <si>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</si>
  <si>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</si>
  <si>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</si>
  <si>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</si>
  <si>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</si>
  <si>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</si>
  <si>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</si>
  <si>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</si>
  <si>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</si>
  <si>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</si>
  <si>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</si>
  <si>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</si>
  <si>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</si>
  <si>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</si>
  <si>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</si>
  <si>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</si>
  <si>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</si>
  <si>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</si>
  <si>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</si>
  <si>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</si>
  <si>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</si>
  <si>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</si>
  <si>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</si>
  <si>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</si>
  <si>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</si>
  <si>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</si>
  <si>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</si>
  <si>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</si>
  <si>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</si>
  <si>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</si>
  <si>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</si>
  <si>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</si>
  <si>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</si>
  <si>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</si>
  <si>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</si>
  <si>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</si>
  <si>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</si>
  <si>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</si>
  <si>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</si>
  <si>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</si>
  <si>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</si>
  <si>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</si>
  <si>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</si>
  <si>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</si>
  <si>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</si>
  <si>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</si>
  <si>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</si>
  <si>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</si>
  <si>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</si>
  <si>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</si>
  <si>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</si>
  <si>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</si>
  <si>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</si>
  <si>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</si>
  <si>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</si>
  <si>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</si>
  <si>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</si>
  <si>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</si>
  <si>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</si>
  <si>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</si>
  <si>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</si>
  <si>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</si>
  <si>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</si>
  <si>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</si>
  <si>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</si>
  <si>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</si>
  <si>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</si>
  <si>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</si>
  <si>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</si>
  <si>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</si>
  <si>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</si>
  <si>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</si>
  <si>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</si>
  <si>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</si>
  <si>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</si>
  <si>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</si>
  <si>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</si>
  <si>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</si>
  <si>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</si>
  <si>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</si>
  <si>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</si>
  <si>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</si>
  <si>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</si>
  <si>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</si>
  <si>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</si>
  <si>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</si>
  <si>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</si>
  <si>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</si>
  <si>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</si>
  <si>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</si>
  <si>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</si>
  <si>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</si>
  <si>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</si>
  <si>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</si>
  <si>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</si>
  <si>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</si>
  <si>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</si>
  <si>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</si>
  <si>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</si>
  <si>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</si>
  <si>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</si>
  <si>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</si>
  <si>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</si>
  <si>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</si>
  <si>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</si>
  <si>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</si>
  <si>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</si>
  <si>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</si>
  <si>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</si>
  <si>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</si>
  <si>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</si>
  <si>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</si>
  <si>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</si>
  <si>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</si>
  <si>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</si>
  <si>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</si>
  <si>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</si>
  <si>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</si>
  <si>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</si>
  <si>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</si>
  <si>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</si>
  <si>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</si>
  <si>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</si>
  <si>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</si>
  <si>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</si>
  <si>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</si>
  <si>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</si>
  <si>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</si>
  <si>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</si>
  <si>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</si>
  <si>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</si>
  <si>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</si>
  <si>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</si>
  <si>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</si>
  <si>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</si>
  <si>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</si>
  <si>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</si>
  <si>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</si>
  <si>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</si>
  <si>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</si>
  <si>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</si>
  <si>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</si>
  <si>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</si>
  <si>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</si>
  <si>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</si>
  <si>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</si>
  <si>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</si>
  <si>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</si>
  <si>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</si>
  <si>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</si>
  <si>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</si>
  <si>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</si>
  <si>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</si>
  <si>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</si>
  <si>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</si>
  <si>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</si>
  <si>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</si>
  <si>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</si>
  <si>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</si>
  <si>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</si>
  <si>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</si>
  <si>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</si>
  <si>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</si>
  <si>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</si>
  <si>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</si>
  <si>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</si>
  <si>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</si>
  <si>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</si>
  <si>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</si>
  <si>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</si>
  <si>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</si>
  <si>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</si>
  <si>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</si>
  <si>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</si>
  <si>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</si>
  <si>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</si>
  <si>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</si>
  <si>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</si>
  <si>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</si>
  <si>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</si>
  <si>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</si>
  <si>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</si>
  <si>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</si>
  <si>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</si>
  <si>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</si>
  <si>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</si>
  <si>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</si>
  <si>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</si>
  <si>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</si>
  <si>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</si>
  <si>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</si>
  <si>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</si>
  <si>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</si>
  <si>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</si>
  <si>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</si>
  <si>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</si>
  <si>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</si>
  <si>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</si>
  <si>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</si>
  <si>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</si>
  <si>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</si>
  <si>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</si>
  <si>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</si>
  <si>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</si>
  <si>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</si>
  <si>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</si>
  <si>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</si>
  <si>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</si>
  <si>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</si>
  <si>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</si>
  <si>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</si>
  <si>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</si>
  <si>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</si>
  <si>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</si>
  <si>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</si>
  <si>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</si>
  <si>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</si>
  <si>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</si>
  <si>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</si>
  <si>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</si>
  <si>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</si>
  <si>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</si>
  <si>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</si>
  <si>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</si>
  <si>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</si>
  <si>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</si>
  <si>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</si>
  <si>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</si>
  <si>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</si>
  <si>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</si>
  <si>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</si>
  <si>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</si>
  <si>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</si>
  <si>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</si>
  <si>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</si>
  <si>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</si>
  <si>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</si>
  <si>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</si>
  <si>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</si>
  <si>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</si>
  <si>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</si>
  <si>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</si>
  <si>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</si>
  <si>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</si>
  <si>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</si>
  <si>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</si>
  <si>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</si>
  <si>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</si>
  <si>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</si>
  <si>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</si>
  <si>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</si>
  <si>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</si>
  <si>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</si>
  <si>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</si>
  <si>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</si>
  <si>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</si>
  <si>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</si>
  <si>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</si>
  <si>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</si>
  <si>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</si>
  <si>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</si>
  <si>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</si>
  <si>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</si>
  <si>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</si>
  <si>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</si>
  <si>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</si>
  <si>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</si>
  <si>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</si>
  <si>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</si>
  <si>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</si>
  <si>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</si>
  <si>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</si>
  <si>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</si>
  <si>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</si>
  <si>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</si>
  <si>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</si>
  <si>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</si>
  <si>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</si>
  <si>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</si>
  <si>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</si>
  <si>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</si>
  <si>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</si>
  <si>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</si>
  <si>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</si>
  <si>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</si>
  <si>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</si>
  <si>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</si>
  <si>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</si>
  <si>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</si>
  <si>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</si>
  <si>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</si>
  <si>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</si>
  <si>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</si>
  <si>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</si>
  <si>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</si>
  <si>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</si>
  <si>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</si>
  <si>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</si>
  <si>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</si>
  <si>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</si>
  <si>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</si>
  <si>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</si>
  <si>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</si>
  <si>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</si>
  <si>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</si>
  <si>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</si>
  <si>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</si>
  <si>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</si>
  <si>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</si>
  <si>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</si>
  <si>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</si>
  <si>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</si>
  <si>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</si>
  <si>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</si>
  <si>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</si>
  <si>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</si>
  <si>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</si>
  <si>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</si>
  <si>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</si>
  <si>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</si>
  <si>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</si>
  <si>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</si>
  <si>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</si>
  <si>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</si>
  <si>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</si>
  <si>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</si>
  <si>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</si>
  <si>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</si>
  <si>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</si>
  <si>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</si>
  <si>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</si>
  <si>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</si>
  <si>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</si>
  <si>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</si>
  <si>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</si>
  <si>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</si>
  <si>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</si>
  <si>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</si>
  <si>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</si>
  <si>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</si>
  <si>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</si>
  <si>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</si>
  <si>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</si>
  <si>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</si>
  <si>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</si>
  <si>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</si>
  <si>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</si>
  <si>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</si>
  <si>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</si>
  <si>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</si>
  <si>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</si>
  <si>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</si>
  <si>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</si>
  <si>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</si>
  <si>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</si>
  <si>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</si>
  <si>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</si>
  <si>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</si>
  <si>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</si>
  <si>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</si>
  <si>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</si>
  <si>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</si>
  <si>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</si>
  <si>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</si>
  <si>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</si>
  <si>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</si>
  <si>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</si>
  <si>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</si>
  <si>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</si>
  <si>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</si>
  <si>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</si>
  <si>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</si>
  <si>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</si>
  <si>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</si>
  <si>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</si>
  <si>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</si>
  <si>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</si>
  <si>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</si>
  <si>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</si>
  <si>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</si>
  <si>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</si>
  <si>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</si>
  <si>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</si>
  <si>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</si>
  <si>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</si>
  <si>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</si>
  <si>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</si>
  <si>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</si>
  <si>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</si>
  <si>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</si>
  <si>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</si>
  <si>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</si>
  <si>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</si>
  <si>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</si>
  <si>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</si>
  <si>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</si>
  <si>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</si>
  <si>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</si>
  <si>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</si>
  <si>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</si>
  <si>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</si>
  <si>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</si>
  <si>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</si>
  <si>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</si>
  <si>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</si>
  <si>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</si>
  <si>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</si>
  <si>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</si>
  <si>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</si>
  <si>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</si>
  <si>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</si>
  <si>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</si>
  <si>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</si>
  <si>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</si>
  <si>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</si>
  <si>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</si>
  <si>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</si>
  <si>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</si>
  <si>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</si>
  <si>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</si>
  <si>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</si>
  <si>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</si>
  <si>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</si>
  <si>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</si>
  <si>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</si>
  <si>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</si>
  <si>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</si>
  <si>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</si>
  <si>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</si>
  <si>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</si>
  <si>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</si>
  <si>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</si>
  <si>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</si>
  <si>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</si>
  <si>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</si>
  <si>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</si>
  <si>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</si>
  <si>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</si>
  <si>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</si>
  <si>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</si>
  <si>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</si>
  <si>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</si>
  <si>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</si>
  <si>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</si>
  <si>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</si>
  <si>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</si>
  <si>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</si>
  <si>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</si>
  <si>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</si>
  <si>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</si>
  <si>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</si>
  <si>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</si>
  <si>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</si>
  <si>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</si>
  <si>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</si>
  <si>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</si>
  <si>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</si>
  <si>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</si>
  <si>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</si>
  <si>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</si>
  <si>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</si>
  <si>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</si>
  <si>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</si>
  <si>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</si>
  <si>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</si>
  <si>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</si>
  <si>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</si>
  <si>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</si>
  <si>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</si>
  <si>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</si>
  <si>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</si>
  <si>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</si>
  <si>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</si>
  <si>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</si>
  <si>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</si>
  <si>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</si>
  <si>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</si>
  <si>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</si>
  <si>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</si>
  <si>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</si>
  <si>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</si>
  <si>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</si>
  <si>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</si>
  <si>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</si>
  <si>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</si>
  <si>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</si>
  <si>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</si>
  <si>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</si>
  <si>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</si>
  <si>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</si>
  <si>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</si>
  <si>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</si>
  <si>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</si>
  <si>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</si>
  <si>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</si>
  <si>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</si>
  <si>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</si>
  <si>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</si>
  <si>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</si>
  <si>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</si>
  <si>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</si>
  <si>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</si>
  <si>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</si>
  <si>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</si>
  <si>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</si>
  <si>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</si>
  <si>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</si>
  <si>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</si>
  <si>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</si>
  <si>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</si>
  <si>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</si>
  <si>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</si>
  <si>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</si>
  <si>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</si>
  <si>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</si>
  <si>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</si>
  <si>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</si>
  <si>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</si>
  <si>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</si>
  <si>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</si>
  <si>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</si>
  <si>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</si>
  <si>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</si>
  <si>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</si>
  <si>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</si>
  <si>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</si>
  <si>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</si>
  <si>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</si>
  <si>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</si>
  <si>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</si>
  <si>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</si>
  <si>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</si>
  <si>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</si>
  <si>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</si>
  <si>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</si>
  <si>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</si>
  <si>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</si>
  <si>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</si>
  <si>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</si>
  <si>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</si>
  <si>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</si>
  <si>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</si>
  <si>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</si>
  <si>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</si>
  <si>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</si>
  <si>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</si>
  <si>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</si>
  <si>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</si>
  <si>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</si>
  <si>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</si>
  <si>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</si>
  <si>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</si>
  <si>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</si>
  <si>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</si>
  <si>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</si>
  <si>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</si>
  <si>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</si>
  <si>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</si>
  <si>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</si>
  <si>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</si>
  <si>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</si>
  <si>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</si>
  <si>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</si>
  <si>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</si>
  <si>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</si>
  <si>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</si>
  <si>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</si>
  <si>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</si>
  <si>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</si>
  <si>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</si>
  <si>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</si>
  <si>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</si>
  <si>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</si>
  <si>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</si>
  <si>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</si>
  <si>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</si>
  <si>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</si>
  <si>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</si>
  <si>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</si>
  <si>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</si>
  <si>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</si>
  <si>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</si>
  <si>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</si>
  <si>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</si>
  <si>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</si>
  <si>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</si>
  <si>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</si>
  <si>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</si>
  <si>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</si>
  <si>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</si>
  <si>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</si>
  <si>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</si>
  <si>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</si>
  <si>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</si>
  <si>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</si>
  <si>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</si>
  <si>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</si>
  <si>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</si>
  <si>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</si>
  <si>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</si>
  <si>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</si>
  <si>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</si>
  <si>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</si>
  <si>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</si>
  <si>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</si>
  <si>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</si>
  <si>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</si>
  <si>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</si>
  <si>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</si>
  <si>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</si>
  <si>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</si>
  <si>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</si>
  <si>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</si>
  <si>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</si>
  <si>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</si>
  <si>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</si>
  <si>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</si>
  <si>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</si>
  <si>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</si>
  <si>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</si>
  <si>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</si>
  <si>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</si>
  <si>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</si>
  <si>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</si>
  <si>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</si>
  <si>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</si>
  <si>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</si>
  <si>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</si>
  <si>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</si>
  <si>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</si>
  <si>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</si>
  <si>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</si>
  <si>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</si>
  <si>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</si>
  <si>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</si>
  <si>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</si>
  <si>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</si>
  <si>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</si>
  <si>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</si>
  <si>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</si>
  <si>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</si>
  <si>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</si>
  <si>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</si>
  <si>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</si>
  <si>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</si>
  <si>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</si>
  <si>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</si>
  <si>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</si>
  <si>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</si>
  <si>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</si>
  <si>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</si>
  <si>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</si>
  <si>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</si>
  <si>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</si>
  <si>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</si>
  <si>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</si>
  <si>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</si>
  <si>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</si>
  <si>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</si>
  <si>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</si>
  <si>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</si>
  <si>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</si>
  <si>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</si>
  <si>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</si>
  <si>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</si>
  <si>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</si>
  <si>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</si>
  <si>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</si>
  <si>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</si>
  <si>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</si>
  <si>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</si>
  <si>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</si>
  <si>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</si>
  <si>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</si>
  <si>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</si>
  <si>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</si>
  <si>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</si>
  <si>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</si>
  <si>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</si>
  <si>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</si>
  <si>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</si>
  <si>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</si>
  <si>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</si>
  <si>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</si>
  <si>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</si>
  <si>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</si>
  <si>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</si>
  <si>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</si>
  <si>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</si>
  <si>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</si>
  <si>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</si>
  <si>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</si>
  <si>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</si>
  <si>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</si>
  <si>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</si>
  <si>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</si>
  <si>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</si>
  <si>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</si>
  <si>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</si>
  <si>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</si>
  <si>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</si>
  <si>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</si>
  <si>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</si>
  <si>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</si>
  <si>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</si>
  <si>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</si>
  <si>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</si>
  <si>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</si>
  <si>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</si>
  <si>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</si>
  <si>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</si>
  <si>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</si>
  <si>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</si>
  <si>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</si>
  <si>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</si>
  <si>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</si>
  <si>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</si>
  <si>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</si>
  <si>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</si>
  <si>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</si>
  <si>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</si>
  <si>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</si>
  <si>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</si>
  <si>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</si>
  <si>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</si>
  <si>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</si>
  <si>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</si>
  <si>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</si>
  <si>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</si>
  <si>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</si>
  <si>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</si>
  <si>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</si>
  <si>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</si>
  <si>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</si>
  <si>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</si>
  <si>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</si>
  <si>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</si>
  <si>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</si>
  <si>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</si>
  <si>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</si>
  <si>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</si>
  <si>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</si>
  <si>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</si>
  <si>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</si>
  <si>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</si>
  <si>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</si>
  <si>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</si>
  <si>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</si>
  <si>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</si>
  <si>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</si>
  <si>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</si>
  <si>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</si>
  <si>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</si>
  <si>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</si>
  <si>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</si>
  <si>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</si>
  <si>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</si>
  <si>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</si>
  <si>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</si>
  <si>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</si>
  <si>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</si>
  <si>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</si>
  <si>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</si>
  <si>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</si>
  <si>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</si>
  <si>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</si>
  <si>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</si>
  <si>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</si>
  <si>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</si>
  <si>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</si>
  <si>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</si>
  <si>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</si>
  <si>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</si>
  <si>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</si>
  <si>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</si>
  <si>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</si>
  <si>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</si>
  <si>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</si>
  <si>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</si>
  <si>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</si>
  <si>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</si>
  <si>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</si>
  <si>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</si>
  <si>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</si>
  <si>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</si>
  <si>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</si>
  <si>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</si>
  <si>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</si>
  <si>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</si>
  <si>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</si>
  <si>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</si>
  <si>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</si>
  <si>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</si>
  <si>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</si>
  <si>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</si>
  <si>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</si>
  <si>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</si>
  <si>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</si>
  <si>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</si>
  <si>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</si>
  <si>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</si>
  <si>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</si>
  <si>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</si>
  <si>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</si>
  <si>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</si>
  <si>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</si>
  <si>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</si>
  <si>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</si>
  <si>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</si>
  <si>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</si>
  <si>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</si>
  <si>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</si>
  <si>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</si>
  <si>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</si>
  <si>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</si>
  <si>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</si>
  <si>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</si>
  <si>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</si>
  <si>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</si>
  <si>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</si>
  <si>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</si>
  <si>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</si>
  <si>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</si>
  <si>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</si>
  <si>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</si>
  <si>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</si>
  <si>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</si>
  <si>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</si>
  <si>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</si>
  <si>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</si>
  <si>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</si>
  <si>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</si>
  <si>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</si>
  <si>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</si>
  <si>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</si>
  <si>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</si>
  <si>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</si>
  <si>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</si>
  <si>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</si>
  <si>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</si>
  <si>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</si>
  <si>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</si>
  <si>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</si>
  <si>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</si>
  <si>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</si>
  <si>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</si>
  <si>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</si>
  <si>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</si>
  <si>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</si>
  <si>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</si>
  <si>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</si>
  <si>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</si>
  <si>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</si>
  <si>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</si>
  <si>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</si>
  <si>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</si>
  <si>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</si>
  <si>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</si>
  <si>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</si>
  <si>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</si>
  <si>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</si>
  <si>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</si>
  <si>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</si>
  <si>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</si>
  <si>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</si>
  <si>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</si>
  <si>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</si>
  <si>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</si>
  <si>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</si>
  <si>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</si>
  <si>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</si>
  <si>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</si>
  <si>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</si>
  <si>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</si>
  <si>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</si>
  <si>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</si>
  <si>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</si>
  <si>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</si>
  <si>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</si>
  <si>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</si>
  <si>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</si>
  <si>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</si>
  <si>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</si>
  <si>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</si>
  <si>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</si>
  <si>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</si>
  <si>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</si>
  <si>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</si>
  <si>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</si>
  <si>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</si>
  <si>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</si>
  <si>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</si>
  <si>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</si>
  <si>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</si>
  <si>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</si>
  <si>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</si>
  <si>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</si>
  <si>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</si>
  <si>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</si>
  <si>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</si>
  <si>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</si>
  <si>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</si>
  <si>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</si>
  <si>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</si>
  <si>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</si>
  <si>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</si>
  <si>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</si>
  <si>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</si>
  <si>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</si>
  <si>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</si>
  <si>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</si>
  <si>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</si>
  <si>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</si>
  <si>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</si>
  <si>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</si>
  <si>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</si>
  <si>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</si>
  <si>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</si>
  <si>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</si>
  <si>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</si>
  <si>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</si>
  <si>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</si>
  <si>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</si>
  <si>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</si>
  <si>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</si>
  <si>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</si>
  <si>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</si>
  <si>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</si>
  <si>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</si>
  <si>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</si>
  <si>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</si>
  <si>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</si>
  <si>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</si>
  <si>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</si>
  <si>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</si>
  <si>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</si>
  <si>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</si>
  <si>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</si>
  <si>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</si>
  <si>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</si>
  <si>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</si>
  <si>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</si>
  <si>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</si>
  <si>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</si>
  <si>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</si>
  <si>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</si>
  <si>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</si>
  <si>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</si>
  <si>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</si>
  <si>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</si>
  <si>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</si>
  <si>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</si>
  <si>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</si>
  <si>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</si>
  <si>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</si>
  <si>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</si>
  <si>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</si>
  <si>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</si>
  <si>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</si>
  <si>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</si>
  <si>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</si>
  <si>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</si>
  <si>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</si>
  <si>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</si>
  <si>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</si>
  <si>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</si>
  <si>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</si>
  <si>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</si>
  <si>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</si>
  <si>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</si>
  <si>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</si>
  <si>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</si>
  <si>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</si>
  <si>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</si>
  <si>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</si>
  <si>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</si>
  <si>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</si>
  <si>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</si>
  <si>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</si>
  <si>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</si>
  <si>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</si>
  <si>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</si>
  <si>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</si>
  <si>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</si>
  <si>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</si>
  <si>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</si>
  <si>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</si>
  <si>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</si>
  <si>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</si>
  <si>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</si>
  <si>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</si>
  <si>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</si>
  <si>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</si>
  <si>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</si>
  <si>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</si>
  <si>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</si>
  <si>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</si>
  <si>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</si>
  <si>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</si>
  <si>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</si>
  <si>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</si>
  <si>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</si>
  <si>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</si>
  <si>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</si>
  <si>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</si>
  <si>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</si>
  <si>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</si>
  <si>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</si>
  <si>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</si>
  <si>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</si>
  <si>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</si>
  <si>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</si>
  <si>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</si>
  <si>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</si>
  <si>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</si>
  <si>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</si>
  <si>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</si>
  <si>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</si>
  <si>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</si>
  <si>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</si>
  <si>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</si>
  <si>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</si>
  <si>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</si>
  <si>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</si>
  <si>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</si>
  <si>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</si>
  <si>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</si>
  <si>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</si>
  <si>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</si>
  <si>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</si>
  <si>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</si>
  <si>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</si>
  <si>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</si>
  <si>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</si>
  <si>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</si>
  <si>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</si>
  <si>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</si>
  <si>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</si>
  <si>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</si>
  <si>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</si>
  <si>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</si>
  <si>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</si>
  <si>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</si>
  <si>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</si>
  <si>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</si>
  <si>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</si>
  <si>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</si>
  <si>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</si>
  <si>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</si>
  <si>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</si>
  <si>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</si>
  <si>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</si>
  <si>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</si>
  <si>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</si>
  <si>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</si>
  <si>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</si>
  <si>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</si>
  <si>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</si>
  <si>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</si>
  <si>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</si>
  <si>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</si>
  <si>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</si>
  <si>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</si>
  <si>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</si>
  <si>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</si>
  <si>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</si>
  <si>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</si>
  <si>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</si>
  <si>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</si>
  <si>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</si>
  <si>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</si>
  <si>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</si>
  <si>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</si>
  <si>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</si>
  <si>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</si>
  <si>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</si>
  <si>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</si>
  <si>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</si>
  <si>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</si>
  <si>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</si>
  <si>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</si>
  <si>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</si>
  <si>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</si>
  <si>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</si>
  <si>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</si>
  <si>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</si>
  <si>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</si>
  <si>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</si>
  <si>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</si>
  <si>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</si>
  <si>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</si>
  <si>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</si>
  <si>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</si>
  <si>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</si>
  <si>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</si>
  <si>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</si>
  <si>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</si>
  <si>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</si>
  <si>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</si>
  <si>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</si>
  <si>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</si>
  <si>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</si>
  <si>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</si>
  <si>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</si>
  <si>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</si>
  <si>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</si>
  <si>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</si>
  <si>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</si>
  <si>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</si>
  <si>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</si>
  <si>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</si>
  <si>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</si>
  <si>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</si>
  <si>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</si>
  <si>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</si>
  <si>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</si>
  <si>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</si>
  <si>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</si>
  <si>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</si>
  <si>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</si>
  <si>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</si>
  <si>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</si>
  <si>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</si>
  <si>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</si>
  <si>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</si>
  <si>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</si>
  <si>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</si>
  <si>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</si>
  <si>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</si>
  <si>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</si>
  <si>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</si>
  <si>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</si>
  <si>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</si>
  <si>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</si>
  <si>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</si>
  <si>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</si>
  <si>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</si>
  <si>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</si>
  <si>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</si>
  <si>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</si>
  <si>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</si>
  <si>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</si>
  <si>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</si>
  <si>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</si>
  <si>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</si>
  <si>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</si>
  <si>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</si>
  <si>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</si>
  <si>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</si>
  <si>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</si>
  <si>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</si>
  <si>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</si>
  <si>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</si>
  <si>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</si>
  <si>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</si>
  <si>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</si>
  <si>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</si>
  <si>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</si>
  <si>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</si>
  <si>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</si>
  <si>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</si>
  <si>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</si>
  <si>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</si>
  <si>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</si>
  <si>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</si>
  <si>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</si>
  <si>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</si>
  <si>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</si>
  <si>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</si>
  <si>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</si>
  <si>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</si>
  <si>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</si>
  <si>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</si>
  <si>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</si>
  <si>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</si>
  <si>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</si>
  <si>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</si>
  <si>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</si>
  <si>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</si>
  <si>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</si>
  <si>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</si>
  <si>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</si>
  <si>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</si>
  <si>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</si>
  <si>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</si>
  <si>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</si>
  <si>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</si>
  <si>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</si>
  <si>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</si>
  <si>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</si>
  <si>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</si>
  <si>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</si>
  <si>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</si>
  <si>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</si>
  <si>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</si>
  <si>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</si>
  <si>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</si>
  <si>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</si>
  <si>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</si>
  <si>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</si>
  <si>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</si>
  <si>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</si>
  <si>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</si>
  <si>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</si>
  <si>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</si>
  <si>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</si>
  <si>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</si>
  <si>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</si>
  <si>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</si>
  <si>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</si>
  <si>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</si>
  <si>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</si>
  <si>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</si>
  <si>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</si>
  <si>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</si>
  <si>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</si>
  <si>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</si>
  <si>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</si>
  <si>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</si>
  <si>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</si>
  <si>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</si>
  <si>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</si>
  <si>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</si>
  <si>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</si>
  <si>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</si>
  <si>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</si>
  <si>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</si>
  <si>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</si>
  <si>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</si>
  <si>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</si>
  <si>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</si>
  <si>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</si>
  <si>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</si>
  <si>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</si>
  <si>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</si>
  <si>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</si>
  <si>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</si>
  <si>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</si>
  <si>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</si>
  <si>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</si>
  <si>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</si>
  <si>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</si>
  <si>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</si>
  <si>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</si>
  <si>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</si>
  <si>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</si>
  <si>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</si>
  <si>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</si>
  <si>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</si>
  <si>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</si>
  <si>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</si>
  <si>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</si>
  <si>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</si>
  <si>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</si>
  <si>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</si>
  <si>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</si>
  <si>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</si>
  <si>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</si>
  <si>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</si>
  <si>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</si>
  <si>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</si>
  <si>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</si>
  <si>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</si>
  <si>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</si>
  <si>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</si>
  <si>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</si>
  <si>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</si>
  <si>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</si>
  <si>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</si>
  <si>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</si>
  <si>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</si>
  <si>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</si>
  <si>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</si>
  <si>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</si>
  <si>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</si>
  <si>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</si>
  <si>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</si>
  <si>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</si>
  <si>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</si>
  <si>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</si>
  <si>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</si>
  <si>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</si>
  <si>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</si>
  <si>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</si>
  <si>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</si>
  <si>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</si>
  <si>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</si>
  <si>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</si>
  <si>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</si>
  <si>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</si>
  <si>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</si>
  <si>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</si>
  <si>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</si>
  <si>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</si>
  <si>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</si>
  <si>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</si>
  <si>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</si>
  <si>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</si>
  <si>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</si>
  <si>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</si>
  <si>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</si>
  <si>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</si>
  <si>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</si>
  <si>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</si>
  <si>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</si>
  <si>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</si>
  <si>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</si>
  <si>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</si>
  <si>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</si>
  <si>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</si>
  <si>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</si>
  <si>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</si>
  <si>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</si>
  <si>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</si>
  <si>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</si>
  <si>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</si>
  <si>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</si>
  <si>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</si>
  <si>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</si>
  <si>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</si>
  <si>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</si>
  <si>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</si>
  <si>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</si>
  <si>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</si>
  <si>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</si>
  <si>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</si>
  <si>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</si>
  <si>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</si>
  <si>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</si>
  <si>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</si>
  <si>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</si>
  <si>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</si>
  <si>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</si>
  <si>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</si>
  <si>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</si>
  <si>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</si>
  <si>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</si>
  <si>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</si>
  <si>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</si>
  <si>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</si>
  <si>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</si>
  <si>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</si>
  <si>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</si>
  <si>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</si>
  <si>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</si>
  <si>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</si>
  <si>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</si>
  <si>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</si>
  <si>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</si>
  <si>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</si>
  <si>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</si>
  <si>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</si>
  <si>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</si>
  <si>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</si>
  <si>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</si>
  <si>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</si>
  <si>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</si>
  <si>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</si>
  <si>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</si>
  <si>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</si>
  <si>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</si>
  <si>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</si>
  <si>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</si>
  <si>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</si>
  <si>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</si>
  <si>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</si>
  <si>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</si>
  <si>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</si>
  <si>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</si>
  <si>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</si>
  <si>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</si>
  <si>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</si>
  <si>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</si>
  <si>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</si>
  <si>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</si>
  <si>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</si>
  <si>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</si>
  <si>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</si>
  <si>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</si>
  <si>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</si>
  <si>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</si>
  <si>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</si>
  <si>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</si>
  <si>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</si>
  <si>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</si>
  <si>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</si>
  <si>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</si>
  <si>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</si>
  <si>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</si>
  <si>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</si>
  <si>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</si>
  <si>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</si>
  <si>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</si>
  <si>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</si>
  <si>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</si>
  <si>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</si>
  <si>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</si>
  <si>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</si>
  <si>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</si>
  <si>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</si>
  <si>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</si>
  <si>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</si>
  <si>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</si>
  <si>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</si>
  <si>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</si>
  <si>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</si>
  <si>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</si>
  <si>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</si>
  <si>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</si>
  <si>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</si>
  <si>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</si>
  <si>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</si>
  <si>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</si>
  <si>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</si>
  <si>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</si>
  <si>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</si>
  <si>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</si>
  <si>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</si>
  <si>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</si>
  <si>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</si>
  <si>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</si>
  <si>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</si>
  <si>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</si>
  <si>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</si>
  <si>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</si>
  <si>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</si>
  <si>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</si>
  <si>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</si>
  <si>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</si>
  <si>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</si>
  <si>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</si>
  <si>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</si>
  <si>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</si>
  <si>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</si>
  <si>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</si>
  <si>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</si>
  <si>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</si>
  <si>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</si>
  <si>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</si>
  <si>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</si>
  <si>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</si>
  <si>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</si>
  <si>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</si>
  <si>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</si>
  <si>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</si>
  <si>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</si>
  <si>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</si>
  <si>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</si>
  <si>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</si>
  <si>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</si>
  <si>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</si>
  <si>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</si>
  <si>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</si>
  <si>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</si>
  <si>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</si>
  <si>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</si>
  <si>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</si>
  <si>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</si>
  <si>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</si>
  <si>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</si>
  <si>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</si>
  <si>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</si>
  <si>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</si>
  <si>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</si>
  <si>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</si>
  <si>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</si>
  <si>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</si>
  <si>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</si>
  <si>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</si>
  <si>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</si>
  <si>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</si>
  <si>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</si>
  <si>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</si>
  <si>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</si>
  <si>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</si>
  <si>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</si>
  <si>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</si>
  <si>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</si>
  <si>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</si>
  <si>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</si>
  <si>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</si>
  <si>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</si>
  <si>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</si>
  <si>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</si>
  <si>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</si>
  <si>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</si>
  <si>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</si>
  <si>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</si>
  <si>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</si>
  <si>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</si>
  <si>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</si>
  <si>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</si>
  <si>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</si>
  <si>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</si>
  <si>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</si>
  <si>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</si>
  <si>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</si>
  <si>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</si>
  <si>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</si>
  <si>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</si>
  <si>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</si>
  <si>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</si>
  <si>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</si>
  <si>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</si>
  <si>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</si>
  <si>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</si>
  <si>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</si>
  <si>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</si>
  <si>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</si>
  <si>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</si>
  <si>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</si>
  <si>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</si>
  <si>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</si>
  <si>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</si>
  <si>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</si>
  <si>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</si>
  <si>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</si>
  <si>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</si>
  <si>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</si>
  <si>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</si>
  <si>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</si>
  <si>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</si>
  <si>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</si>
  <si>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</si>
  <si>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</si>
  <si>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</si>
  <si>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</si>
  <si>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</si>
  <si>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</si>
  <si>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</si>
  <si>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</si>
  <si>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</si>
  <si>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</si>
  <si>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</si>
  <si>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</si>
  <si>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</si>
  <si>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</si>
  <si>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</si>
  <si>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</si>
  <si>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</si>
  <si>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</si>
  <si>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</si>
  <si>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</si>
  <si>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</si>
  <si>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</si>
  <si>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</si>
  <si>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</si>
  <si>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</si>
  <si>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</si>
  <si>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</si>
  <si>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</si>
  <si>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</si>
  <si>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</si>
  <si>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</si>
  <si>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</si>
  <si>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</si>
  <si>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</si>
  <si>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</si>
  <si>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</si>
  <si>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</si>
  <si>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</si>
  <si>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</si>
  <si>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</si>
  <si>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</si>
  <si>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</si>
  <si>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</si>
  <si>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</si>
  <si>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</si>
  <si>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</si>
  <si>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</si>
  <si>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</si>
  <si>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</si>
  <si>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</si>
  <si>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</si>
  <si>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</si>
  <si>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</si>
  <si>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</si>
  <si>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</si>
  <si>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</si>
  <si>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</si>
  <si>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</si>
  <si>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</si>
  <si>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</si>
  <si>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</si>
  <si>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</si>
  <si>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</si>
  <si>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</si>
  <si>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</si>
  <si>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</si>
  <si>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</si>
  <si>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</si>
  <si>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</si>
  <si>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</si>
  <si>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</si>
  <si>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</si>
  <si>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</si>
  <si>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</si>
  <si>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</si>
  <si>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</si>
  <si>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</si>
  <si>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</si>
  <si>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</si>
  <si>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</si>
  <si>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</si>
  <si>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</si>
  <si>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</si>
  <si>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</si>
  <si>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</si>
  <si>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</si>
  <si>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</si>
  <si>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</si>
  <si>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</si>
  <si>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</si>
  <si>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</si>
  <si>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</si>
  <si>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</si>
  <si>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</si>
  <si>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</si>
  <si>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</si>
  <si>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</si>
  <si>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</si>
  <si>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</si>
  <si>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</si>
  <si>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</si>
  <si>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</si>
  <si>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</si>
  <si>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</si>
  <si>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</si>
  <si>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</si>
  <si>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</si>
  <si>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</si>
  <si>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</si>
  <si>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</si>
  <si>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</si>
  <si>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</si>
  <si>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</si>
  <si>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</si>
  <si>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</si>
  <si>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</si>
  <si>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</si>
  <si>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</si>
  <si>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</si>
  <si>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</si>
  <si>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</si>
  <si>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</si>
  <si>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</si>
  <si>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</si>
  <si>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</si>
  <si>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</si>
  <si>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</si>
  <si>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</si>
  <si>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</si>
  <si>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</si>
  <si>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</si>
  <si>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</si>
  <si>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</si>
  <si>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</si>
  <si>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</si>
  <si>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</si>
  <si>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</si>
  <si>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</si>
  <si>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</si>
  <si>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</si>
  <si>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</si>
  <si>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</si>
  <si>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</si>
  <si>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</si>
  <si>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</si>
  <si>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</si>
  <si>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</si>
  <si>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</si>
  <si>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</si>
  <si>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</si>
  <si>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</si>
  <si>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</si>
  <si>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</si>
  <si>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</si>
  <si>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</si>
  <si>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</si>
  <si>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</si>
  <si>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</si>
  <si>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</si>
  <si>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</si>
  <si>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</si>
  <si>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</si>
  <si>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</si>
  <si>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</si>
  <si>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</si>
  <si>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</si>
  <si>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</si>
  <si>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</si>
  <si>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</si>
  <si>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</si>
  <si>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</si>
  <si>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</si>
  <si>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</si>
  <si>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</si>
  <si>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</si>
  <si>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</si>
  <si>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</si>
  <si>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</si>
  <si>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</si>
  <si>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</si>
  <si>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</si>
  <si>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</si>
  <si>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</si>
  <si>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</si>
  <si>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</si>
  <si>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</si>
  <si>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</si>
  <si>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</si>
  <si>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</si>
  <si>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</si>
  <si>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</si>
  <si>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</si>
  <si>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</si>
  <si>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</si>
  <si>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</si>
  <si>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</si>
  <si>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</si>
  <si>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</si>
  <si>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</si>
  <si>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</si>
  <si>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</si>
  <si>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</si>
  <si>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</si>
  <si>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</si>
  <si>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</si>
  <si>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</si>
  <si>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</si>
  <si>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</si>
  <si>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</si>
  <si>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</si>
  <si>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</si>
  <si>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</si>
  <si>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</si>
  <si>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</si>
  <si>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</si>
  <si>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</si>
  <si>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</si>
  <si>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</si>
  <si>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</si>
  <si>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</si>
  <si>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</si>
  <si>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</si>
  <si>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</si>
  <si>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</si>
  <si>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</si>
  <si>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</si>
  <si>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</si>
  <si>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</si>
  <si>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</si>
  <si>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</si>
  <si>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</si>
  <si>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</si>
  <si>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</si>
  <si>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</si>
  <si>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</si>
  <si>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</si>
  <si>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</si>
  <si>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</si>
  <si>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</si>
  <si>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</si>
  <si>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</si>
  <si>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</si>
  <si>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</si>
  <si>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</si>
  <si>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</si>
  <si>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</si>
  <si>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</si>
  <si>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</si>
  <si>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</si>
  <si>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</si>
  <si>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</si>
  <si>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</si>
  <si>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</si>
  <si>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</si>
  <si>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</si>
  <si>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</si>
  <si>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</si>
  <si>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</si>
  <si>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</si>
  <si>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</si>
  <si>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</si>
  <si>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</si>
  <si>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</si>
  <si>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</si>
  <si>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</si>
  <si>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</si>
  <si>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</si>
  <si>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</si>
  <si>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</si>
  <si>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</si>
  <si>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</si>
  <si>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</si>
  <si>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</si>
  <si>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</si>
  <si>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</si>
  <si>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</si>
  <si>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</si>
  <si>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</si>
  <si>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</si>
  <si>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</si>
  <si>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</si>
  <si>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</si>
  <si>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</si>
  <si>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</si>
  <si>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</si>
  <si>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</si>
  <si>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</si>
  <si>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</si>
  <si>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</si>
  <si>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</si>
  <si>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</si>
  <si>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</si>
  <si>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</si>
  <si>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</si>
  <si>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</si>
  <si>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</si>
  <si>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</si>
  <si>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</si>
  <si>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</si>
  <si>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</si>
  <si>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</si>
  <si>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</si>
  <si>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</si>
  <si>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</si>
  <si>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</si>
  <si>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</si>
  <si>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</si>
  <si>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</si>
  <si>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</si>
  <si>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</si>
  <si>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</si>
  <si>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</si>
  <si>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</si>
  <si>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</si>
  <si>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</si>
  <si>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</si>
  <si>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</si>
  <si>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</si>
  <si>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</si>
  <si>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</si>
  <si>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</si>
  <si>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</si>
  <si>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</si>
  <si>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</si>
  <si>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</si>
  <si>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</si>
  <si>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</si>
  <si>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</si>
  <si>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</si>
  <si>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</si>
  <si>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</si>
  <si>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</si>
  <si>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</si>
  <si>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</si>
  <si>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</si>
  <si>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</si>
  <si>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</si>
  <si>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</si>
  <si>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</si>
  <si>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</si>
  <si>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</si>
  <si>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</si>
  <si>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</si>
  <si>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</si>
  <si>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</si>
  <si>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</si>
  <si>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</si>
  <si>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</si>
  <si>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</si>
  <si>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</si>
  <si>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</si>
  <si>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</si>
  <si>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</si>
  <si>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</si>
  <si>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</si>
  <si>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</si>
  <si>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</si>
  <si>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</si>
  <si>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</si>
  <si>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</si>
  <si>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</si>
  <si>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</si>
  <si>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</si>
  <si>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</si>
  <si>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</si>
  <si>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</si>
  <si>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</si>
  <si>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</si>
  <si>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</si>
  <si>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</si>
  <si>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</si>
  <si>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</si>
  <si>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</si>
  <si>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</si>
  <si>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</si>
  <si>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</si>
  <si>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</si>
  <si>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</si>
  <si>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</si>
  <si>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</si>
  <si>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</si>
  <si>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</si>
  <si>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</si>
  <si>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</si>
  <si>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</si>
  <si>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</si>
  <si>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</si>
  <si>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</si>
  <si>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</si>
  <si>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</si>
  <si>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</si>
  <si>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</si>
  <si>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</si>
  <si>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</si>
  <si>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</si>
  <si>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</si>
  <si>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</si>
  <si>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</si>
  <si>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</si>
  <si>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</si>
  <si>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</si>
  <si>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</si>
  <si>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</si>
  <si>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</si>
  <si>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</si>
  <si>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</si>
  <si>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</si>
  <si>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</si>
  <si>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</si>
  <si>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</si>
  <si>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</si>
  <si>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</si>
  <si>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</si>
  <si>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</si>
  <si>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</si>
  <si>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</si>
  <si>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</si>
  <si>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</si>
  <si>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</si>
  <si>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</si>
  <si>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</si>
  <si>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</si>
  <si>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</si>
  <si>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</si>
  <si>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</si>
  <si>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</si>
  <si>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</si>
  <si>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</si>
  <si>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</si>
  <si>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</si>
  <si>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</si>
  <si>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</si>
  <si>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</si>
  <si>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</si>
  <si>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</si>
  <si>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</si>
  <si>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</si>
  <si>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</si>
  <si>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</si>
  <si>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</si>
  <si>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</si>
  <si>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</si>
  <si>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</si>
  <si>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</si>
  <si>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</si>
  <si>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</si>
  <si>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</si>
  <si>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</si>
  <si>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</si>
  <si>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</si>
  <si>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</si>
  <si>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</si>
  <si>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</si>
  <si>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</si>
  <si>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</si>
  <si>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</si>
  <si>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</si>
  <si>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</si>
  <si>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</si>
  <si>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</si>
  <si>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</si>
  <si>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</si>
  <si>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</si>
  <si>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</si>
  <si>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</si>
  <si>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</si>
  <si>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</si>
  <si>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</si>
  <si>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</si>
  <si>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</si>
  <si>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</si>
  <si>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</si>
  <si>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</si>
  <si>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</si>
  <si>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</si>
  <si>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</si>
  <si>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</si>
  <si>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</si>
  <si>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</si>
  <si>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</si>
  <si>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</si>
  <si>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</si>
  <si>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</si>
  <si>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</si>
  <si>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</si>
  <si>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</si>
  <si>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</si>
  <si>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</si>
  <si>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</si>
  <si>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</si>
  <si>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</si>
  <si>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</si>
  <si>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</si>
  <si>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</si>
  <si>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</si>
  <si>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</si>
  <si>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</si>
  <si>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</si>
  <si>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</si>
  <si>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</si>
  <si>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</si>
  <si>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</si>
  <si>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</si>
  <si>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</si>
  <si>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</si>
  <si>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</si>
  <si>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</si>
  <si>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</si>
  <si>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</si>
  <si>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</si>
  <si>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</si>
  <si>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</si>
  <si>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</si>
  <si>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</si>
  <si>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</si>
  <si>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</si>
  <si>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</si>
  <si>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</si>
  <si>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</si>
  <si>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</si>
  <si>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</si>
  <si>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</si>
  <si>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</si>
  <si>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</si>
  <si>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</si>
  <si>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</si>
  <si>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</si>
  <si>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</si>
  <si>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</si>
  <si>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</si>
  <si>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</si>
  <si>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</si>
  <si>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</si>
  <si>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</si>
  <si>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</si>
  <si>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</si>
  <si>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</si>
  <si>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</si>
  <si>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</si>
  <si>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</si>
  <si>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</si>
  <si>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</si>
  <si>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</si>
  <si>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</si>
  <si>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</si>
  <si>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</si>
  <si>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</si>
  <si>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</si>
  <si>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</si>
  <si>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</si>
  <si>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</si>
  <si>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</si>
  <si>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</si>
  <si>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</si>
  <si>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</si>
  <si>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</si>
  <si>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</si>
  <si>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</si>
  <si>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</si>
  <si>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</si>
  <si>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</si>
  <si>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</si>
  <si>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</si>
  <si>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</si>
  <si>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</si>
  <si>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</si>
  <si>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</si>
  <si>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</si>
  <si>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</si>
  <si>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</si>
  <si>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</si>
  <si>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</si>
  <si>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</si>
  <si>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</si>
  <si>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</si>
  <si>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</si>
  <si>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</si>
  <si>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</si>
  <si>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</si>
  <si>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</si>
  <si>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</si>
  <si>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</si>
  <si>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</si>
  <si>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</si>
  <si>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</si>
  <si>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</si>
  <si>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</si>
  <si>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</si>
  <si>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</si>
  <si>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</si>
  <si>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</si>
  <si>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</si>
  <si>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</si>
  <si>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</si>
  <si>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</si>
  <si>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</si>
  <si>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</si>
  <si>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</si>
  <si>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</si>
  <si>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</si>
  <si>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</si>
  <si>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</si>
  <si>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</si>
  <si>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</si>
  <si>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</si>
  <si>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</si>
  <si>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</si>
  <si>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</si>
  <si>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</si>
  <si>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</si>
  <si>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</si>
  <si>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</si>
  <si>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</si>
  <si>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</si>
  <si>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</si>
  <si>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</si>
  <si>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</si>
  <si>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</si>
  <si>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</si>
  <si>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</si>
  <si>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</si>
  <si>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</si>
  <si>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</si>
  <si>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</si>
  <si>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</si>
  <si>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</si>
  <si>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</si>
  <si>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</si>
  <si>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</si>
  <si>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</si>
  <si>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</si>
  <si>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</si>
  <si>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</si>
  <si>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</si>
  <si>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</si>
  <si>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</si>
  <si>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</si>
  <si>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</si>
  <si>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</si>
  <si>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</si>
  <si>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</si>
  <si>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</si>
  <si>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</si>
  <si>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</si>
  <si>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</si>
  <si>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</si>
  <si>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</si>
  <si>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</si>
  <si>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</si>
  <si>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</si>
  <si>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</si>
  <si>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</si>
  <si>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</si>
  <si>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</si>
  <si>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</si>
  <si>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</si>
  <si>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</si>
  <si>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</si>
  <si>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</si>
  <si>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</si>
  <si>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</si>
  <si>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</si>
  <si>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</si>
  <si>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</si>
  <si>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</si>
  <si>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</si>
  <si>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</si>
  <si>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</si>
  <si>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</si>
  <si>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</si>
  <si>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</si>
  <si>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</si>
  <si>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</si>
  <si>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</si>
  <si>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</si>
  <si>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</si>
  <si>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</si>
  <si>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</si>
  <si>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</si>
  <si>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</si>
  <si>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</si>
  <si>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</si>
  <si>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</si>
  <si>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</si>
  <si>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</si>
  <si>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</si>
  <si>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</si>
  <si>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</si>
  <si>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</si>
  <si>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</si>
  <si>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</si>
  <si>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</si>
  <si>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</si>
  <si>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</si>
  <si>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</si>
  <si>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</si>
  <si>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</si>
  <si>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</si>
  <si>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</si>
  <si>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</si>
  <si>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</si>
  <si>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</si>
  <si>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</si>
  <si>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</si>
  <si>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</si>
  <si>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</si>
  <si>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</si>
  <si>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</si>
  <si>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</si>
  <si>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</si>
  <si>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</si>
  <si>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</si>
  <si>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</si>
  <si>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</si>
  <si>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</si>
  <si>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</si>
  <si>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</si>
  <si>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</si>
  <si>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</si>
  <si>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</si>
  <si>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</si>
  <si>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</si>
  <si>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</si>
  <si>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</si>
  <si>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</si>
  <si>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</si>
  <si>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</si>
  <si>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</si>
  <si>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</si>
  <si>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</si>
  <si>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</si>
  <si>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</si>
  <si>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</si>
  <si>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</si>
  <si>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</si>
  <si>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</si>
  <si>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</si>
  <si>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</si>
  <si>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</si>
  <si>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</si>
  <si>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</si>
  <si>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</si>
  <si>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</si>
  <si>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</si>
  <si>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</si>
  <si>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</si>
  <si>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</si>
  <si>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</si>
  <si>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</si>
  <si>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</si>
  <si>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</si>
  <si>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</si>
  <si>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</si>
  <si>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</si>
  <si>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</si>
  <si>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</si>
  <si>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</si>
  <si>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</si>
  <si>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</si>
  <si>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</si>
  <si>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</si>
  <si>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</si>
  <si>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</si>
  <si>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</si>
  <si>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</si>
  <si>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</si>
  <si>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</si>
  <si>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</si>
  <si>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</si>
  <si>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</si>
  <si>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</si>
  <si>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</si>
  <si>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</si>
  <si>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</si>
  <si>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</si>
  <si>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</si>
  <si>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</si>
  <si>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</si>
  <si>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</si>
  <si>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</si>
  <si>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</si>
  <si>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</si>
  <si>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</si>
  <si>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</si>
  <si>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</si>
  <si>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</si>
  <si>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</si>
  <si>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</si>
  <si>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</si>
  <si>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</si>
  <si>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</si>
  <si>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</si>
  <si>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</si>
  <si>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</si>
  <si>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</si>
  <si>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</si>
  <si>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</si>
  <si>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</si>
  <si>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</si>
  <si>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</si>
  <si>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</si>
  <si>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</si>
  <si>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</si>
  <si>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</si>
  <si>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</si>
  <si>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</si>
  <si>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</si>
  <si>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</si>
  <si>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</si>
  <si>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</si>
  <si>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</si>
  <si>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</si>
  <si>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</si>
  <si>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</si>
  <si>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</si>
  <si>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</si>
  <si>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</si>
  <si>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</si>
  <si>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</si>
  <si>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</si>
  <si>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</si>
  <si>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</si>
  <si>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</si>
  <si>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</si>
  <si>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</si>
  <si>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</si>
  <si>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</si>
  <si>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</si>
  <si>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</si>
  <si>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</si>
  <si>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</si>
  <si>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</si>
  <si>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</si>
  <si>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</si>
  <si>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</si>
  <si>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</si>
  <si>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</si>
  <si>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</si>
  <si>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</si>
  <si>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</si>
  <si>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</si>
  <si>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</si>
  <si>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</si>
  <si>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</si>
  <si>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</si>
  <si>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</si>
  <si>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</si>
  <si>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</si>
  <si>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</si>
  <si>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</si>
  <si>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</si>
  <si>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</si>
  <si>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</si>
  <si>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</si>
  <si>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</si>
  <si>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</si>
  <si>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</si>
  <si>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</si>
  <si>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</si>
  <si>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</si>
  <si>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</si>
  <si>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</si>
  <si>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</si>
  <si>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</si>
  <si>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</si>
  <si>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</si>
  <si>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</si>
  <si>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</si>
  <si>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</si>
  <si>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</si>
  <si>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</si>
  <si>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</si>
  <si>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</si>
  <si>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</si>
  <si>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</si>
  <si>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</si>
  <si>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</si>
  <si>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</si>
  <si>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</si>
  <si>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</si>
  <si>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</si>
  <si>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</si>
  <si>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</si>
  <si>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</si>
  <si>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</si>
  <si>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</si>
  <si>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</si>
  <si>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</si>
  <si>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</si>
  <si>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</si>
  <si>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</si>
  <si>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</si>
  <si>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</si>
  <si>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</si>
  <si>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</si>
  <si>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</si>
  <si>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</si>
  <si>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</si>
  <si>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</si>
  <si>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</si>
  <si>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</si>
  <si>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</si>
  <si>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</si>
  <si>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</si>
  <si>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</si>
  <si>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</si>
  <si>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</si>
  <si>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</si>
  <si>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</si>
  <si>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</si>
  <si>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</si>
  <si>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</si>
  <si>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</si>
  <si>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</si>
  <si>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</si>
  <si>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</si>
  <si>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</si>
  <si>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</si>
  <si>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</si>
  <si>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</si>
  <si>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</si>
  <si>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</si>
  <si>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</si>
  <si>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</si>
  <si>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</si>
  <si>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</si>
  <si>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</si>
  <si>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</si>
  <si>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</si>
  <si>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</si>
  <si>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</si>
  <si>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</si>
  <si>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</si>
  <si>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</si>
  <si>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</si>
  <si>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</si>
  <si>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</si>
  <si>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</si>
  <si>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</si>
  <si>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</si>
  <si>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</si>
  <si>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</si>
  <si>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</si>
  <si>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</si>
  <si>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</si>
  <si>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</si>
  <si>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</si>
  <si>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</si>
  <si>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</si>
  <si>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</si>
  <si>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</si>
  <si>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</si>
  <si>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</si>
  <si>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</si>
  <si>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</si>
  <si>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</si>
  <si>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</si>
  <si>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</si>
  <si>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</si>
  <si>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</si>
  <si>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</si>
  <si>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</si>
  <si>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</si>
  <si>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</si>
  <si>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</si>
  <si>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</si>
  <si>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</si>
  <si>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</si>
  <si>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</si>
  <si>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</si>
  <si>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</si>
  <si>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</si>
  <si>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</si>
  <si>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</si>
  <si>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</si>
  <si>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</si>
  <si>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</si>
  <si>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</si>
  <si>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</si>
  <si>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</si>
  <si>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</si>
  <si>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</si>
  <si>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</si>
  <si>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</si>
  <si>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</si>
  <si>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</si>
  <si>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</si>
  <si>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</si>
  <si>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</si>
  <si>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</si>
  <si>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</si>
  <si>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</si>
  <si>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</si>
  <si>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</si>
  <si>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</si>
  <si>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</si>
  <si>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</si>
  <si>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</si>
  <si>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</si>
  <si>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</si>
  <si>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</si>
  <si>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</si>
  <si>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</si>
  <si>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</si>
  <si>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</si>
  <si>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</si>
  <si>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</si>
  <si>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</si>
  <si>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</si>
  <si>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</si>
  <si>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</si>
  <si>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</si>
  <si>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</si>
  <si>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</si>
  <si>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</si>
  <si>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</si>
  <si>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</si>
  <si>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</si>
  <si>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</si>
  <si>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</si>
  <si>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</si>
  <si>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</si>
  <si>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</si>
  <si>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</si>
  <si>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</si>
  <si>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</si>
  <si>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</si>
  <si>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</si>
  <si>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</si>
  <si>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</si>
  <si>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</si>
  <si>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</si>
  <si>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</si>
  <si>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</si>
  <si>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</si>
  <si>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</si>
  <si>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</si>
  <si>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</si>
  <si>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</si>
  <si>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</si>
  <si>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</si>
  <si>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</si>
  <si>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</si>
  <si>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</si>
  <si>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</si>
  <si>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</si>
  <si>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</si>
  <si>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</si>
  <si>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</si>
  <si>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</si>
  <si>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</si>
  <si>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</si>
  <si>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</si>
  <si>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</si>
  <si>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</si>
  <si>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</si>
  <si>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</si>
  <si>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</si>
  <si>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</si>
  <si>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</si>
  <si>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</si>
  <si>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</si>
  <si>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</si>
  <si>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</si>
  <si>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</si>
  <si>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</si>
  <si>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</si>
  <si>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</si>
  <si>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</si>
  <si>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</si>
  <si>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</si>
  <si>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</si>
  <si>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</si>
  <si>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</si>
  <si>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</si>
  <si>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</si>
  <si>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</si>
  <si>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</si>
  <si>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</si>
  <si>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</si>
  <si>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</si>
  <si>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</si>
  <si>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</si>
  <si>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</si>
  <si>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</si>
  <si>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</si>
  <si>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</si>
  <si>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</si>
  <si>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</si>
  <si>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</si>
  <si>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</si>
  <si>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</si>
  <si>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</si>
  <si>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</si>
  <si>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</si>
  <si>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</si>
  <si>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</si>
  <si>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</si>
  <si>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</si>
  <si>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</si>
  <si>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</si>
  <si>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</si>
  <si>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</si>
  <si>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</si>
  <si>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</si>
  <si>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</si>
  <si>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</si>
  <si>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</si>
  <si>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</si>
  <si>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</si>
  <si>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</si>
  <si>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</si>
  <si>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</si>
  <si>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</si>
  <si>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</si>
  <si>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</si>
  <si>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</si>
  <si>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</si>
  <si>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</si>
  <si>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</si>
  <si>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</si>
  <si>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</si>
  <si>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</si>
  <si>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</si>
  <si>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</si>
  <si>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</si>
  <si>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</si>
  <si>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</si>
  <si>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</si>
  <si>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</si>
  <si>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</si>
  <si>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</si>
  <si>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</si>
  <si>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</si>
  <si>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</si>
  <si>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</si>
  <si>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</si>
  <si>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</si>
  <si>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</si>
  <si>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</si>
  <si>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</si>
  <si>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</si>
  <si>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</si>
  <si>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</si>
  <si>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</si>
  <si>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</si>
  <si>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</si>
  <si>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</si>
  <si>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</si>
  <si>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</si>
  <si>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</si>
  <si>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</si>
  <si>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</si>
  <si>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</si>
  <si>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</si>
  <si>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</si>
  <si>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</si>
  <si>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</si>
  <si>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</si>
  <si>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</si>
  <si>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</si>
  <si>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</si>
  <si>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</si>
  <si>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</si>
  <si>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</si>
  <si>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</si>
  <si>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</si>
  <si>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</si>
  <si>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</si>
  <si>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</si>
  <si>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</si>
  <si>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</si>
  <si>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</si>
  <si>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</si>
  <si>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</si>
  <si>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</si>
  <si>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</si>
  <si>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</si>
  <si>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</si>
  <si>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</si>
  <si>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</si>
  <si>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</si>
  <si>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</si>
  <si>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</si>
  <si>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</si>
  <si>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</si>
  <si>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</si>
  <si>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</si>
  <si>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</si>
  <si>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</si>
  <si>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</si>
  <si>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</si>
  <si>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</si>
  <si>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</si>
  <si>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</si>
  <si>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</si>
  <si>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</si>
  <si>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</si>
  <si>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</si>
  <si>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</si>
  <si>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</si>
  <si>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</si>
  <si>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</si>
  <si>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</si>
  <si>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</si>
  <si>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</si>
  <si>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</si>
  <si>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</si>
  <si>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</si>
  <si>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</si>
  <si>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</si>
  <si>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</si>
  <si>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</si>
  <si>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</si>
  <si>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</si>
  <si>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</si>
  <si>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</si>
  <si>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</si>
  <si>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</si>
  <si>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</si>
  <si>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</si>
  <si>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</si>
  <si>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</si>
  <si>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</si>
  <si>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</si>
  <si>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</si>
  <si>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</si>
  <si>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</si>
  <si>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</si>
  <si>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</si>
  <si>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</si>
  <si>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</si>
  <si>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</si>
  <si>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</si>
  <si>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</si>
  <si>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</si>
  <si>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</si>
  <si>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</si>
  <si>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</si>
  <si>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</si>
  <si>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</si>
  <si>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</si>
  <si>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</si>
  <si>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</si>
  <si>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</si>
  <si>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</si>
  <si>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</si>
  <si>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</si>
  <si>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</si>
  <si>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</si>
  <si>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</si>
  <si>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</si>
  <si>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</si>
  <si>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</si>
  <si>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</si>
  <si>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</si>
  <si>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</si>
  <si>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</si>
  <si>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</si>
  <si>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</si>
  <si>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</si>
  <si>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</si>
  <si>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</si>
  <si>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</si>
  <si>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</si>
  <si>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</si>
  <si>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</si>
  <si>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</si>
  <si>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</si>
  <si>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</si>
  <si>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</si>
  <si>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</si>
  <si>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</si>
  <si>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</si>
  <si>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</si>
  <si>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</si>
  <si>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</si>
  <si>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</si>
  <si>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</si>
  <si>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</si>
  <si>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</si>
  <si>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</si>
  <si>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</si>
  <si>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</si>
  <si>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</si>
  <si>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</si>
  <si>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</si>
  <si>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</si>
  <si>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</si>
  <si>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</si>
  <si>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</si>
  <si>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</si>
  <si>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</si>
  <si>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</si>
  <si>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</si>
  <si>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</si>
  <si>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</si>
  <si>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</si>
  <si>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</si>
  <si>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</si>
  <si>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</si>
  <si>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</si>
  <si>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</si>
  <si>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</si>
  <si>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</si>
  <si>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</si>
  <si>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</si>
  <si>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</si>
  <si>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</si>
  <si>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</si>
  <si>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</si>
  <si>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</si>
  <si>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</si>
  <si>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</si>
  <si>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</si>
  <si>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</si>
  <si>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</si>
  <si>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</si>
  <si>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</si>
  <si>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</si>
  <si>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</si>
  <si>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</si>
  <si>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</si>
  <si>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</si>
  <si>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</si>
  <si>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</si>
  <si>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</si>
  <si>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</si>
  <si>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</si>
  <si>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</si>
  <si>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</si>
  <si>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</si>
  <si>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</si>
  <si>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</si>
  <si>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</si>
  <si>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</si>
  <si>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</si>
  <si>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</si>
  <si>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</si>
  <si>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</si>
  <si>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</si>
  <si>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</si>
  <si>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</si>
  <si>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</si>
  <si>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</si>
  <si>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</si>
  <si>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</si>
  <si>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</si>
  <si>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</si>
  <si>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</si>
  <si>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</si>
  <si>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</si>
  <si>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</si>
  <si>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</si>
  <si>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</si>
  <si>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</si>
  <si>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</si>
  <si>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</si>
  <si>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</si>
  <si>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</si>
  <si>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</si>
  <si>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</si>
  <si>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</si>
  <si>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</si>
  <si>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</si>
  <si>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</si>
  <si>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</si>
  <si>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</si>
  <si>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</si>
  <si>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</si>
  <si>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</si>
  <si>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</si>
  <si>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</si>
  <si>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</si>
  <si>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</si>
  <si>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</si>
  <si>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</si>
  <si>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</si>
  <si>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</si>
  <si>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</si>
  <si>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</si>
  <si>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</si>
  <si>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</si>
  <si>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</si>
  <si>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</si>
  <si>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</si>
  <si>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</si>
  <si>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</si>
  <si>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</si>
  <si>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</si>
  <si>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</si>
  <si>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</si>
  <si>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</si>
  <si>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</si>
  <si>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</si>
  <si>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</si>
  <si>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</si>
  <si>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</si>
  <si>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</si>
  <si>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</si>
  <si>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</si>
  <si>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</si>
  <si>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</si>
  <si>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</si>
  <si>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</si>
  <si>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</si>
  <si>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</si>
  <si>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</si>
  <si>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</si>
  <si>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</si>
  <si>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</si>
  <si>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</si>
  <si>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</si>
  <si>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</si>
  <si>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</si>
  <si>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</si>
  <si>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</si>
  <si>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</si>
  <si>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</si>
  <si>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</si>
  <si>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</si>
  <si>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</si>
  <si>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</si>
  <si>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</si>
  <si>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</si>
  <si>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</si>
  <si>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</si>
  <si>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</si>
  <si>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</si>
  <si>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</si>
  <si>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</si>
  <si>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</si>
  <si>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</si>
  <si>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</si>
  <si>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</si>
  <si>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</si>
  <si>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</si>
  <si>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</si>
  <si>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</si>
  <si>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</si>
  <si>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</si>
  <si>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</si>
  <si>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</si>
  <si>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</si>
  <si>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</si>
  <si>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</si>
  <si>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</si>
  <si>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</si>
  <si>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</si>
  <si>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</si>
  <si>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</si>
  <si>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</si>
  <si>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</si>
  <si>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</si>
  <si>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</si>
  <si>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</si>
  <si>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</si>
  <si>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</si>
  <si>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</si>
  <si>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</si>
  <si>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</si>
  <si>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</si>
  <si>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</si>
  <si>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</si>
  <si>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</si>
  <si>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</si>
  <si>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</si>
  <si>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</si>
  <si>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</si>
  <si>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</si>
  <si>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</si>
  <si>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</si>
  <si>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</si>
  <si>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</si>
  <si>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</si>
  <si>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</si>
  <si>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</si>
  <si>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</si>
  <si>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</si>
  <si>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</si>
  <si>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</si>
  <si>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</si>
  <si>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</si>
  <si>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</si>
  <si>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</si>
  <si>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</si>
  <si>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</si>
  <si>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</si>
  <si>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</si>
  <si>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</si>
  <si>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</si>
  <si>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</si>
  <si>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</si>
  <si>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</si>
  <si>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</si>
  <si>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</si>
  <si>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</si>
  <si>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</si>
  <si>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</si>
  <si>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</si>
  <si>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</si>
  <si>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</si>
  <si>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</si>
  <si>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</si>
  <si>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</si>
  <si>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</si>
  <si>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</si>
  <si>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</si>
  <si>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</si>
  <si>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</si>
  <si>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</si>
  <si>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</si>
  <si>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</si>
  <si>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</si>
  <si>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</si>
  <si>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</si>
  <si>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</si>
  <si>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</si>
  <si>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</si>
  <si>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</si>
  <si>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</si>
  <si>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</si>
  <si>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</si>
  <si>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</si>
  <si>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</si>
  <si>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</si>
  <si>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</si>
  <si>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</si>
  <si>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</si>
  <si>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</si>
  <si>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</si>
  <si>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</si>
  <si>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</si>
  <si>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</si>
  <si>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</si>
  <si>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</si>
  <si>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</si>
  <si>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</si>
  <si>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</si>
  <si>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</si>
  <si>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</si>
  <si>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</si>
  <si>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</si>
  <si>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</si>
  <si>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</si>
  <si>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</si>
  <si>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</si>
  <si>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</si>
  <si>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</si>
  <si>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</si>
  <si>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</si>
  <si>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</si>
  <si>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</si>
  <si>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</si>
  <si>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</si>
  <si>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</si>
  <si>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</si>
  <si>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</si>
  <si>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</si>
  <si>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</si>
  <si>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</si>
  <si>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</si>
  <si>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</si>
  <si>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</si>
  <si>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</si>
  <si>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</si>
  <si>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</si>
  <si>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</si>
  <si>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</si>
  <si>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</si>
  <si>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</si>
  <si>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</si>
  <si>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</si>
  <si>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</si>
  <si>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</si>
  <si>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</si>
  <si>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</si>
  <si>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</si>
  <si>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</si>
  <si>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</si>
  <si>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</si>
  <si>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</si>
  <si>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</si>
  <si>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</si>
  <si>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</si>
  <si>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</si>
  <si>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</si>
  <si>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</si>
  <si>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</si>
  <si>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</si>
  <si>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</si>
  <si>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</si>
  <si>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</si>
  <si>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</si>
  <si>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</si>
  <si>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</si>
  <si>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</si>
  <si>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</si>
  <si>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</si>
  <si>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</si>
  <si>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</si>
  <si>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</si>
  <si>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</si>
  <si>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</si>
  <si>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</si>
  <si>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</si>
  <si>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</si>
  <si>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</si>
  <si>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</si>
  <si>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</si>
  <si>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</si>
  <si>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</si>
  <si>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</si>
  <si>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</si>
  <si>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</si>
  <si>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</si>
  <si>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</si>
  <si>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</si>
  <si>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</si>
  <si>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</si>
  <si>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</si>
  <si>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</si>
  <si>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</si>
  <si>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</si>
  <si>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</si>
  <si>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</si>
  <si>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</si>
  <si>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</si>
  <si>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</si>
  <si>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</si>
  <si>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</si>
  <si>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</si>
  <si>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</si>
  <si>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</si>
  <si>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</si>
  <si>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</si>
  <si>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</si>
  <si>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</si>
  <si>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</si>
  <si>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</si>
  <si>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</si>
  <si>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</si>
  <si>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</si>
  <si>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</si>
  <si>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</si>
  <si>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</si>
  <si>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</si>
  <si>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</si>
  <si>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</si>
  <si>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</si>
  <si>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</si>
  <si>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</si>
  <si>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</si>
  <si>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</si>
  <si>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</si>
  <si>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</si>
  <si>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</si>
  <si>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</si>
  <si>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</si>
  <si>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</si>
  <si>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</si>
  <si>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</si>
  <si>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</si>
  <si>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</si>
  <si>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</si>
  <si>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</si>
  <si>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</si>
  <si>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</si>
  <si>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</si>
  <si>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</si>
  <si>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</si>
  <si>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</si>
  <si>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</si>
  <si>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</si>
  <si>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</si>
  <si>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</si>
  <si>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</si>
  <si>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</si>
  <si>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</si>
  <si>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</si>
  <si>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</si>
  <si>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</si>
  <si>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</si>
  <si>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</si>
  <si>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</si>
  <si>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</si>
  <si>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</si>
  <si>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</si>
  <si>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</si>
  <si>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</si>
  <si>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</si>
  <si>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</si>
  <si>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</si>
  <si>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</si>
  <si>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</si>
  <si>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</si>
  <si>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</si>
  <si>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</si>
  <si>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</si>
  <si>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</si>
  <si>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</si>
  <si>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</si>
  <si>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</si>
  <si>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</si>
  <si>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</si>
  <si>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</si>
  <si>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</si>
  <si>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</si>
  <si>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</si>
  <si>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</si>
  <si>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</si>
  <si>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</si>
  <si>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</si>
  <si>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</si>
  <si>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</si>
  <si>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</si>
  <si>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</si>
  <si>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</si>
  <si>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</si>
  <si>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</si>
  <si>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</si>
  <si>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</si>
  <si>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</si>
  <si>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</si>
  <si>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</si>
  <si>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</si>
  <si>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</si>
  <si>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</si>
  <si>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</si>
  <si>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</si>
  <si>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</si>
  <si>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</si>
  <si>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</si>
  <si>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</si>
  <si>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</si>
  <si>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</si>
  <si>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</si>
  <si>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</si>
  <si>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</si>
  <si>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</si>
  <si>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</si>
  <si>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</si>
  <si>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</si>
  <si>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</si>
  <si>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</si>
  <si>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</si>
  <si>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</si>
  <si>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</si>
  <si>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</si>
  <si>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</si>
  <si>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</si>
  <si>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</si>
  <si>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</si>
  <si>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</si>
  <si>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</si>
  <si>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</si>
  <si>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</si>
  <si>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</si>
  <si>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</si>
  <si>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</si>
  <si>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</si>
  <si>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</si>
  <si>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</si>
  <si>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</si>
  <si>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</si>
  <si>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</si>
  <si>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</si>
  <si>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</si>
  <si>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</si>
  <si>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</si>
  <si>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</si>
  <si>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</si>
  <si>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</si>
  <si>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</si>
  <si>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</si>
  <si>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</si>
  <si>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</si>
  <si>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</si>
  <si>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</si>
  <si>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</si>
  <si>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</si>
  <si>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</si>
  <si>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</si>
  <si>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</si>
  <si>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</si>
  <si>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</si>
  <si>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</si>
  <si>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</si>
  <si>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</si>
  <si>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</si>
  <si>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</si>
  <si>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</si>
  <si>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</si>
  <si>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</si>
  <si>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</si>
  <si>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</si>
  <si>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</si>
  <si>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</si>
  <si>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</si>
  <si>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</si>
  <si>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</si>
  <si>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</si>
  <si>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</si>
  <si>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</si>
  <si>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</si>
  <si>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</si>
  <si>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</si>
  <si>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</si>
  <si>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</si>
  <si>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</si>
  <si>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</si>
  <si>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</si>
  <si>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</si>
  <si>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</si>
  <si>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</si>
  <si>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</si>
  <si>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</si>
  <si>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</si>
  <si>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</si>
  <si>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</si>
  <si>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</si>
  <si>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</si>
  <si>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</si>
  <si>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</si>
  <si>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</si>
  <si>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</si>
  <si>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</si>
  <si>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</si>
  <si>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</si>
  <si>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</si>
  <si>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</si>
  <si>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</si>
  <si>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</si>
  <si>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</si>
  <si>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</si>
  <si>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</si>
  <si>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</si>
  <si>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</si>
  <si>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</si>
  <si>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</si>
  <si>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</si>
  <si>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</si>
  <si>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</si>
  <si>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</si>
  <si>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</si>
  <si>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</si>
  <si>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</si>
  <si>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</si>
  <si>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</si>
  <si>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</si>
  <si>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</si>
  <si>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</si>
  <si>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</si>
  <si>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</si>
  <si>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</si>
  <si>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</si>
  <si>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</si>
  <si>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</si>
  <si>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</si>
  <si>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</si>
  <si>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</si>
  <si>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</si>
  <si>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</si>
  <si>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</si>
  <si>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</si>
  <si>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</si>
  <si>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</si>
  <si>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</si>
  <si>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</si>
  <si>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</si>
  <si>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</si>
  <si>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</si>
  <si>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</si>
  <si>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</si>
  <si>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</si>
  <si>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</si>
  <si>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</si>
  <si>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</si>
  <si>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</si>
  <si>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</si>
  <si>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</si>
  <si>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</si>
  <si>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</si>
  <si>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</si>
  <si>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</si>
  <si>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</si>
  <si>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</si>
  <si>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</si>
  <si>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</si>
  <si>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</si>
  <si>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</si>
  <si>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</si>
  <si>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</si>
  <si>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</si>
  <si>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</si>
  <si>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</si>
  <si>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</si>
  <si>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</si>
  <si>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</si>
  <si>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</si>
  <si>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</si>
  <si>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</si>
  <si>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</si>
  <si>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</si>
  <si>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</si>
  <si>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</si>
  <si>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</si>
  <si>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</si>
  <si>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</si>
  <si>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</si>
  <si>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</si>
  <si>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</si>
  <si>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</si>
  <si>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</si>
  <si>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</si>
  <si>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</si>
  <si>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</si>
  <si>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</si>
  <si>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</si>
  <si>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</si>
  <si>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</si>
  <si>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</si>
  <si>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</si>
  <si>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</si>
  <si>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</si>
  <si>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</si>
  <si>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</si>
  <si>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</si>
  <si>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</si>
  <si>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</si>
  <si>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</si>
  <si>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</si>
  <si>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</si>
  <si>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</si>
  <si>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</si>
  <si>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</si>
  <si>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</si>
  <si>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</si>
  <si>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</si>
  <si>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</si>
  <si>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</si>
  <si>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</si>
  <si>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</si>
  <si>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</si>
  <si>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</si>
  <si>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</si>
  <si>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</si>
  <si>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</si>
  <si>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</si>
  <si>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</si>
  <si>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</si>
  <si>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</si>
  <si>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</si>
  <si>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</si>
  <si>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</si>
  <si>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</si>
  <si>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</si>
  <si>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</si>
  <si>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</si>
  <si>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</si>
  <si>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</si>
  <si>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</si>
  <si>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</si>
  <si>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</si>
  <si>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</si>
  <si>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</si>
  <si>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</si>
  <si>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</si>
  <si>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</si>
  <si>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</si>
  <si>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</si>
  <si>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</si>
  <si>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</si>
  <si>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</si>
  <si>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</si>
  <si>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</si>
  <si>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</si>
  <si>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</si>
  <si>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</si>
  <si>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</si>
  <si>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</si>
  <si>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</si>
  <si>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</si>
  <si>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</si>
  <si>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</si>
  <si>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</si>
  <si>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</si>
  <si>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</si>
  <si>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</si>
  <si>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</si>
  <si>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</si>
  <si>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</si>
  <si>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</si>
  <si>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</si>
  <si>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</si>
  <si>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</si>
  <si>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</si>
  <si>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</si>
  <si>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</si>
  <si>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</si>
  <si>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</si>
  <si>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</si>
  <si>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</si>
  <si>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</si>
  <si>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</si>
  <si>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</si>
  <si>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</si>
  <si>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</si>
  <si>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</si>
  <si>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</si>
  <si>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</si>
  <si>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</si>
  <si>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</si>
  <si>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</si>
  <si>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</si>
  <si>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</si>
  <si>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</si>
  <si>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</si>
  <si>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</si>
  <si>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</si>
  <si>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</si>
  <si>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</si>
  <si>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</si>
  <si>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</si>
  <si>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</si>
  <si>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</si>
  <si>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</si>
  <si>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</si>
  <si>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</si>
  <si>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</si>
  <si>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</si>
  <si>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</si>
  <si>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</si>
  <si>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</si>
  <si>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</si>
  <si>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</si>
  <si>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</si>
  <si>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</si>
  <si>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</si>
  <si>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</si>
  <si>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</si>
  <si>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</si>
  <si>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</si>
  <si>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</si>
  <si>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</si>
  <si>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</si>
  <si>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</si>
  <si>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</si>
  <si>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</si>
  <si>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</si>
  <si>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</si>
  <si>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</si>
  <si>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</si>
  <si>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</si>
  <si>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</si>
  <si>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</si>
  <si>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</si>
  <si>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</si>
  <si>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</si>
  <si>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</si>
  <si>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</si>
  <si>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</si>
  <si>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</si>
  <si>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</si>
  <si>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</si>
  <si>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</si>
  <si>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</si>
  <si>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</si>
  <si>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</si>
  <si>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</si>
  <si>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</si>
  <si>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</si>
  <si>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</si>
  <si>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</si>
  <si>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</si>
  <si>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</si>
  <si>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</si>
  <si>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</si>
  <si>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</si>
  <si>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</si>
  <si>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</si>
  <si>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</si>
  <si>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</si>
  <si>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</si>
  <si>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</si>
  <si>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</si>
  <si>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</si>
  <si>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</si>
  <si>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</si>
  <si>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</si>
  <si>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</si>
  <si>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</si>
  <si>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</si>
  <si>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</si>
  <si>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</si>
  <si>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</si>
  <si>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</si>
  <si>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</si>
  <si>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</si>
  <si>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</si>
  <si>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</si>
  <si>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</si>
  <si>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</si>
  <si>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</si>
  <si>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</si>
  <si>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</si>
  <si>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</si>
  <si>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</si>
  <si>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</si>
  <si>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</si>
  <si>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</si>
  <si>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</si>
  <si>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</si>
  <si>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</si>
  <si>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</si>
  <si>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</si>
  <si>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</si>
  <si>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</si>
  <si>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</si>
  <si>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</si>
  <si>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</si>
  <si>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</si>
  <si>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</si>
  <si>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</si>
  <si>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</si>
  <si>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</si>
  <si>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</si>
  <si>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</si>
  <si>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</si>
  <si>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</si>
  <si>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</si>
  <si>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</si>
  <si>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</si>
  <si>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</si>
  <si>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</si>
  <si>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</si>
  <si>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</si>
  <si>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</si>
  <si>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</si>
  <si>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</si>
  <si>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</si>
  <si>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</si>
  <si>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</si>
  <si>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</si>
  <si>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</si>
  <si>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</si>
  <si>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</si>
  <si>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</si>
  <si>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</si>
  <si>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</si>
  <si>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</si>
  <si>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</si>
  <si>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</si>
  <si>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</si>
  <si>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</si>
  <si>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</si>
  <si>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</si>
  <si>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</si>
  <si>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</si>
  <si>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</si>
  <si>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</si>
  <si>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</si>
  <si>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</si>
  <si>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</si>
  <si>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</si>
  <si>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</si>
  <si>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</si>
  <si>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</si>
  <si>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</si>
  <si>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</si>
  <si>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</si>
  <si>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</si>
  <si>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</si>
  <si>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</si>
  <si>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</si>
  <si>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</si>
  <si>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</si>
  <si>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</si>
  <si>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</si>
  <si>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</si>
  <si>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</si>
  <si>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</si>
  <si>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</si>
  <si>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</si>
  <si>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</si>
  <si>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</si>
  <si>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</si>
  <si>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</si>
  <si>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</si>
  <si>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</si>
  <si>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</si>
  <si>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</si>
  <si>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</si>
  <si>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</si>
  <si>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</si>
  <si>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</si>
  <si>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</si>
  <si>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</si>
  <si>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</si>
  <si>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</si>
  <si>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</si>
  <si>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</si>
  <si>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</si>
  <si>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</si>
  <si>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</si>
  <si>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</si>
  <si>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</si>
  <si>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</si>
  <si>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</si>
  <si>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</si>
  <si>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</si>
  <si>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</si>
  <si>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</si>
  <si>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</si>
  <si>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</si>
  <si>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</si>
  <si>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</si>
  <si>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</si>
  <si>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</si>
  <si>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</si>
  <si>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</si>
  <si>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</si>
  <si>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</si>
  <si>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</si>
  <si>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</si>
  <si>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</si>
  <si>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</si>
  <si>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</si>
  <si>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</si>
  <si>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</si>
  <si>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</si>
  <si>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</si>
  <si>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</si>
  <si>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</si>
  <si>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</si>
  <si>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</si>
  <si>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</si>
  <si>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</si>
  <si>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</si>
  <si>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</si>
  <si>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</si>
  <si>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</si>
  <si>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</si>
  <si>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</si>
  <si>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</si>
  <si>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</si>
  <si>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</si>
  <si>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</si>
  <si>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</si>
  <si>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</si>
  <si>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</si>
  <si>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</si>
  <si>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</si>
  <si>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</si>
  <si>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</si>
  <si>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</si>
  <si>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</si>
  <si>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</si>
  <si>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</si>
  <si>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</si>
  <si>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</si>
  <si>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</si>
  <si>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</si>
  <si>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</si>
  <si>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</si>
  <si>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</si>
  <si>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</si>
  <si>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</si>
  <si>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</si>
  <si>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</si>
  <si>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</si>
  <si>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</si>
  <si>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</si>
  <si>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</si>
  <si>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</si>
  <si>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</si>
  <si>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</si>
  <si>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</si>
  <si>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</si>
  <si>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</si>
  <si>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</si>
  <si>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</si>
  <si>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</si>
  <si>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</si>
  <si>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</si>
  <si>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</si>
  <si>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</si>
  <si>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</si>
  <si>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</si>
  <si>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</si>
  <si>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</si>
  <si>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</si>
  <si>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</si>
  <si>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</si>
  <si>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</si>
  <si>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</si>
  <si>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</si>
  <si>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</si>
  <si>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</si>
  <si>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</si>
  <si>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</si>
  <si>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</si>
  <si>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</si>
  <si>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</si>
  <si>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</si>
  <si>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</si>
  <si>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</si>
  <si>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</si>
  <si>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</si>
  <si>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</si>
  <si>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</si>
  <si>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</si>
  <si>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</si>
  <si>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</si>
  <si>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</si>
  <si>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</si>
  <si>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</si>
  <si>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</si>
  <si>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</si>
  <si>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</si>
  <si>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</si>
  <si>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</si>
  <si>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</si>
  <si>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</si>
  <si>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</si>
  <si>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</si>
  <si>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</si>
  <si>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</si>
  <si>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</si>
  <si>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</si>
  <si>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</si>
  <si>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</si>
  <si>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</si>
  <si>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</si>
  <si>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</si>
  <si>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</si>
  <si>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</si>
  <si>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</si>
  <si>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</si>
  <si>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</si>
  <si>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</si>
  <si>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</si>
  <si>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</si>
  <si>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</si>
  <si>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</si>
  <si>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</si>
  <si>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</si>
  <si>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</si>
  <si>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</si>
  <si>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</si>
  <si>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</si>
  <si>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</si>
  <si>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</si>
  <si>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</si>
  <si>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</si>
  <si>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</si>
  <si>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</si>
  <si>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</si>
  <si>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</si>
  <si>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</si>
  <si>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</si>
  <si>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</si>
  <si>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</si>
  <si>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</si>
  <si>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</si>
  <si>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</si>
  <si>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</si>
  <si>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</si>
  <si>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</si>
  <si>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</si>
  <si>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</si>
  <si>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</si>
  <si>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</si>
  <si>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</si>
  <si>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</si>
  <si>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</si>
  <si>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</si>
  <si>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</si>
  <si>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</si>
  <si>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</si>
  <si>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</si>
  <si>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</si>
  <si>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</si>
  <si>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</si>
  <si>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</si>
  <si>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</si>
  <si>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</si>
  <si>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</si>
  <si>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</si>
  <si>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</si>
  <si>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</si>
  <si>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</si>
  <si>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</si>
  <si>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</si>
  <si>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</si>
  <si>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</si>
  <si>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</si>
  <si>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</si>
  <si>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</si>
  <si>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</si>
  <si>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</si>
  <si>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</si>
  <si>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</si>
  <si>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</si>
  <si>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</si>
  <si>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</si>
  <si>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</si>
  <si>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</si>
  <si>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</si>
  <si>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</si>
  <si>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</si>
  <si>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</si>
  <si>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</si>
  <si>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</si>
  <si>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</si>
  <si>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</si>
  <si>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</si>
  <si>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</si>
  <si>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</si>
  <si>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</si>
  <si>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</si>
  <si>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</si>
  <si>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</si>
  <si>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</si>
  <si>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</si>
  <si>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</si>
  <si>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</si>
  <si>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</si>
  <si>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</si>
  <si>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</si>
  <si>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</si>
  <si>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</si>
  <si>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</si>
  <si>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</si>
  <si>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</si>
  <si>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</si>
  <si>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</si>
  <si>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</si>
  <si>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</si>
  <si>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</si>
  <si>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</si>
  <si>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</si>
  <si>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</si>
  <si>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</si>
  <si>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</si>
  <si>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</si>
  <si>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</si>
  <si>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</si>
  <si>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</si>
  <si>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</si>
  <si>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</si>
  <si>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</si>
  <si>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</si>
  <si>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</si>
  <si>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</si>
  <si>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</si>
  <si>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</si>
  <si>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</si>
  <si>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</si>
  <si>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</si>
  <si>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</si>
  <si>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</si>
  <si>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</si>
  <si>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</si>
  <si>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</si>
  <si>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</si>
  <si>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</si>
  <si>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</si>
  <si>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</si>
  <si>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</si>
  <si>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</si>
  <si>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</si>
  <si>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</si>
  <si>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</si>
  <si>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</si>
  <si>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</si>
  <si>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</si>
  <si>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</si>
  <si>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</si>
  <si>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</si>
  <si>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</si>
  <si>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</si>
  <si>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</si>
  <si>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</si>
  <si>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</si>
  <si>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</si>
  <si>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</si>
  <si>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</si>
  <si>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</si>
  <si>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</si>
  <si>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</si>
  <si>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</si>
  <si>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</si>
  <si>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</si>
  <si>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</si>
  <si>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</si>
  <si>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</si>
  <si>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</si>
  <si>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</si>
  <si>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</si>
  <si>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</si>
  <si>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</si>
  <si>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</si>
  <si>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</si>
  <si>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</si>
  <si>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</si>
  <si>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</si>
  <si>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</si>
  <si>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</si>
  <si>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</si>
  <si>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</si>
  <si>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</si>
  <si>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</si>
  <si>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</si>
  <si>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</si>
  <si>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</si>
  <si>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</si>
  <si>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</si>
  <si>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</si>
  <si>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</si>
  <si>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</si>
  <si>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</si>
  <si>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</si>
  <si>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</si>
  <si>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</si>
  <si>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</si>
  <si>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</si>
  <si>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</si>
  <si>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</si>
  <si>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</si>
  <si>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</si>
  <si>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</si>
  <si>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</si>
  <si>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</si>
  <si>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</si>
  <si>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</si>
  <si>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</si>
  <si>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</si>
  <si>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</si>
  <si>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</si>
  <si>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</si>
  <si>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</si>
  <si>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</si>
  <si>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</si>
  <si>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</si>
  <si>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</si>
  <si>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</si>
  <si>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</si>
  <si>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</si>
  <si>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</si>
  <si>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</si>
  <si>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</si>
  <si>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</si>
  <si>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</si>
  <si>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</si>
  <si>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</si>
  <si>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</si>
  <si>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</si>
  <si>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</si>
  <si>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</si>
  <si>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</si>
  <si>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</si>
  <si>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</si>
  <si>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</si>
  <si>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</si>
  <si>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</si>
  <si>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</si>
  <si>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</si>
  <si>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</si>
  <si>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</si>
  <si>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</si>
  <si>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</si>
  <si>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</si>
  <si>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</si>
  <si>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</si>
  <si>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</si>
  <si>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</si>
  <si>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</si>
  <si>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</si>
  <si>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</si>
  <si>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</si>
  <si>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</si>
  <si>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</si>
  <si>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</si>
  <si>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</si>
  <si>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</si>
  <si>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</si>
  <si>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</si>
  <si>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</si>
  <si>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</si>
  <si>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</si>
  <si>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</si>
  <si>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</si>
  <si>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</si>
  <si>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</si>
  <si>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</si>
  <si>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</si>
  <si>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</si>
  <si>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</si>
  <si>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</si>
  <si>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</si>
  <si>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</si>
  <si>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</si>
  <si>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</si>
  <si>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</si>
  <si>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</si>
  <si>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</si>
  <si>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</si>
  <si>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</si>
  <si>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</si>
  <si>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</si>
  <si>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</si>
  <si>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</si>
  <si>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</si>
  <si>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</si>
  <si>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</si>
  <si>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</si>
  <si>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</si>
  <si>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</si>
  <si>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</si>
  <si>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</si>
  <si>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</si>
  <si>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</si>
  <si>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</si>
  <si>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</si>
  <si>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</si>
  <si>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</si>
  <si>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</si>
  <si>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</si>
  <si>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</si>
  <si>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</si>
  <si>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</si>
  <si>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</si>
  <si>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</si>
  <si>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</si>
  <si>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</si>
  <si>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</si>
  <si>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</si>
  <si>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</si>
  <si>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</si>
  <si>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</si>
  <si>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</si>
  <si>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</si>
  <si>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</si>
  <si>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</si>
  <si>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</si>
  <si>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</si>
  <si>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</si>
  <si>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</si>
  <si>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</si>
  <si>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</si>
  <si>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</si>
  <si>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</si>
  <si>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</si>
  <si>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</si>
  <si>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</si>
  <si>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</si>
  <si>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</si>
  <si>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</si>
  <si>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</si>
  <si>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</si>
  <si>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</si>
  <si>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</si>
  <si>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</si>
  <si>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</si>
  <si>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</si>
  <si>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</si>
  <si>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</si>
  <si>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</si>
  <si>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</si>
  <si>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</si>
  <si>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</si>
  <si>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</si>
  <si>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</si>
  <si>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</si>
  <si>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</si>
  <si>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</si>
  <si>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</si>
  <si>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</si>
  <si>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</si>
  <si>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</si>
  <si>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</si>
  <si>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</si>
  <si>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</si>
  <si>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</si>
  <si>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</si>
  <si>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</si>
  <si>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</si>
  <si>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</si>
  <si>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</si>
  <si>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</si>
  <si>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</si>
  <si>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</si>
  <si>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</si>
  <si>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</si>
  <si>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</si>
  <si>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</si>
  <si>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</si>
  <si>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</si>
  <si>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</si>
  <si>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</si>
  <si>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</si>
  <si>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</si>
  <si>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</si>
  <si>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</si>
  <si>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</si>
  <si>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</si>
  <si>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</si>
  <si>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</si>
  <si>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</si>
  <si>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</si>
  <si>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</si>
  <si>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</si>
  <si>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</si>
  <si>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</si>
  <si>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</si>
  <si>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</si>
  <si>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</si>
  <si>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</si>
  <si>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</si>
  <si>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</si>
  <si>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</si>
  <si>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</si>
  <si>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</si>
  <si>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</si>
  <si>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</si>
  <si>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</si>
  <si>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</si>
  <si>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</si>
  <si>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</si>
  <si>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</si>
  <si>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</si>
  <si>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</si>
  <si>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</si>
  <si>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</si>
  <si>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</si>
  <si>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</si>
  <si>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</si>
  <si>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</si>
  <si>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</si>
  <si>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</si>
  <si>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</si>
  <si>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</si>
  <si>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</si>
  <si>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</si>
  <si>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</si>
  <si>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</si>
  <si>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</si>
  <si>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</si>
  <si>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</si>
  <si>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</si>
  <si>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</si>
  <si>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</si>
  <si>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</si>
  <si>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</si>
  <si>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</si>
  <si>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</si>
  <si>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</si>
  <si>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</si>
  <si>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</si>
  <si>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</si>
  <si>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</si>
  <si>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</si>
  <si>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</si>
  <si>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</si>
  <si>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</si>
  <si>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</si>
  <si>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</si>
  <si>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</si>
  <si>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</si>
  <si>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</si>
  <si>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</si>
  <si>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</si>
  <si>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</si>
  <si>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</si>
  <si>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</si>
  <si>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</si>
  <si>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</si>
  <si>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</si>
  <si>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</si>
  <si>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</si>
  <si>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</si>
  <si>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</si>
  <si>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</si>
  <si>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</si>
  <si>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</si>
  <si>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</si>
  <si>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</si>
  <si>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</si>
  <si>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</si>
  <si>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</si>
  <si>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</si>
  <si>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</si>
  <si>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</si>
  <si>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</si>
  <si>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</si>
  <si>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</si>
  <si>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</si>
  <si>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</si>
  <si>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</si>
  <si>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</si>
  <si>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</si>
  <si>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</si>
  <si>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</si>
  <si>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</si>
  <si>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</si>
  <si>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</si>
  <si>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</si>
  <si>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</si>
  <si>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</si>
  <si>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</si>
  <si>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</si>
  <si>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</si>
  <si>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</si>
  <si>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</si>
  <si>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</si>
  <si>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</si>
  <si>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</si>
  <si>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</si>
  <si>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</si>
  <si>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</si>
  <si>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</si>
  <si>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</si>
  <si>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</si>
  <si>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</si>
  <si>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</si>
  <si>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</si>
  <si>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</si>
  <si>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</si>
  <si>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</si>
  <si>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</si>
  <si>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</si>
  <si>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</si>
  <si>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</si>
  <si>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</si>
  <si>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</si>
  <si>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</si>
  <si>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</si>
  <si>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</si>
  <si>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</si>
  <si>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</si>
  <si>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</si>
  <si>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</si>
  <si>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</si>
  <si>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</si>
  <si>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</si>
  <si>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</si>
  <si>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</si>
  <si>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</si>
  <si>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</si>
  <si>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</si>
  <si>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</si>
  <si>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</si>
  <si>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</si>
  <si>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</si>
  <si>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</si>
  <si>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</si>
  <si>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</si>
  <si>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</si>
  <si>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</si>
  <si>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</si>
  <si>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</si>
  <si>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</si>
  <si>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</si>
  <si>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</si>
  <si>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</si>
  <si>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</si>
  <si>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</si>
  <si>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</si>
  <si>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</si>
  <si>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</si>
  <si>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</si>
  <si>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</si>
  <si>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</si>
  <si>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</si>
  <si>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</si>
  <si>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</si>
  <si>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</si>
  <si>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</si>
  <si>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</si>
  <si>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</si>
  <si>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</si>
  <si>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</si>
  <si>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</si>
  <si>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</si>
  <si>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</si>
  <si>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</si>
  <si>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</si>
  <si>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</si>
  <si>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</si>
  <si>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</si>
  <si>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</si>
  <si>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</si>
  <si>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</si>
  <si>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</si>
  <si>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</si>
  <si>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</si>
  <si>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</si>
  <si>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</si>
  <si>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</si>
  <si>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</si>
  <si>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</si>
  <si>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</si>
  <si>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</si>
  <si>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</si>
  <si>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</si>
  <si>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</si>
  <si>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</si>
  <si>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</si>
  <si>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</si>
  <si>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</si>
  <si>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</si>
  <si>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</si>
  <si>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</si>
  <si>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</si>
  <si>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</si>
  <si>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</si>
  <si>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</si>
  <si>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</si>
  <si>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</si>
  <si>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</si>
  <si>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</si>
  <si>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</si>
  <si>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</si>
  <si>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</si>
  <si>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</si>
  <si>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</si>
  <si>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</si>
  <si>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</si>
  <si>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</si>
  <si>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</si>
  <si>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</si>
  <si>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</si>
  <si>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</si>
  <si>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</si>
  <si>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</si>
  <si>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</si>
  <si>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</si>
  <si>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</si>
  <si>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</si>
  <si>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</si>
  <si>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</si>
  <si>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</si>
  <si>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</si>
  <si>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</si>
  <si>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</si>
  <si>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</si>
  <si>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</si>
  <si>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</si>
  <si>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</si>
  <si>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</si>
  <si>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</si>
  <si>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</si>
  <si>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</si>
  <si>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</si>
  <si>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</si>
  <si>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</si>
  <si>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</si>
  <si>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</si>
  <si>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</si>
  <si>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</si>
  <si>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</si>
  <si>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</si>
  <si>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</si>
  <si>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</si>
  <si>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</si>
  <si>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</si>
  <si>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</si>
  <si>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</si>
  <si>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</si>
  <si>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</si>
  <si>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</si>
  <si>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</si>
  <si>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</si>
  <si>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</si>
  <si>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</si>
  <si>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</si>
  <si>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</si>
  <si>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</si>
  <si>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</si>
  <si>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</si>
  <si>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</si>
  <si>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</si>
  <si>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</si>
  <si>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</si>
  <si>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</si>
  <si>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</si>
  <si>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</si>
  <si>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</si>
  <si>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</si>
  <si>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</si>
  <si>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</si>
  <si>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</si>
  <si>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</si>
  <si>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</si>
  <si>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</si>
  <si>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</si>
  <si>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</si>
  <si>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</si>
  <si>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</si>
  <si>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</si>
  <si>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</si>
  <si>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</si>
  <si>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</si>
  <si>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</si>
  <si>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</si>
  <si>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</si>
  <si>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</si>
  <si>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</si>
  <si>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</si>
  <si>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</si>
  <si>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</si>
  <si>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</si>
  <si>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</si>
  <si>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</si>
  <si>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</si>
  <si>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</si>
  <si>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</si>
  <si>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</si>
  <si>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</si>
  <si>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</si>
  <si>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</si>
  <si>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</si>
  <si>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</si>
  <si>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</si>
  <si>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</si>
  <si>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</si>
  <si>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</si>
  <si>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</si>
  <si>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</si>
  <si>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</si>
  <si>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</si>
  <si>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</si>
  <si>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</si>
  <si>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</si>
  <si>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</si>
  <si>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</si>
  <si>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</si>
  <si>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</si>
  <si>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</si>
  <si>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</si>
  <si>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</si>
  <si>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</si>
  <si>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</si>
  <si>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</si>
  <si>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</si>
  <si>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</si>
  <si>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</si>
  <si>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</si>
  <si>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</si>
  <si>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</si>
  <si>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</si>
  <si>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</si>
  <si>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</si>
  <si>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</si>
  <si>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</si>
  <si>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</si>
  <si>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</si>
  <si>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</si>
  <si>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</si>
  <si>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</si>
  <si>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</si>
  <si>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</si>
  <si>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</si>
  <si>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</si>
  <si>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</si>
  <si>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</si>
  <si>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</si>
  <si>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</si>
  <si>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</si>
  <si>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</si>
  <si>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</si>
  <si>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</si>
  <si>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</si>
  <si>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</si>
  <si>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</si>
  <si>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</si>
  <si>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</si>
  <si>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</si>
  <si>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</si>
  <si>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</si>
  <si>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</si>
  <si>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</si>
  <si>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</si>
  <si>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</si>
  <si>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</si>
  <si>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</si>
  <si>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</si>
  <si>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</si>
  <si>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</si>
  <si>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</si>
  <si>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</si>
  <si>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</si>
  <si>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</si>
  <si>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</si>
  <si>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</si>
  <si>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</si>
  <si>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</si>
  <si>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</si>
  <si>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</si>
  <si>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</si>
  <si>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</si>
  <si>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</si>
  <si>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</si>
  <si>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</si>
  <si>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</si>
  <si>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</si>
  <si>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</si>
  <si>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</si>
  <si>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</si>
  <si>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</si>
  <si>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</si>
  <si>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</si>
  <si>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</si>
  <si>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</si>
  <si>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</si>
  <si>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</si>
  <si>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</si>
  <si>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</si>
  <si>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</si>
  <si>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</si>
  <si>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</si>
  <si>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</si>
  <si>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</si>
  <si>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</si>
  <si>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</si>
  <si>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</si>
  <si>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</si>
  <si>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</si>
  <si>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</si>
  <si>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</si>
  <si>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</si>
  <si>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</si>
  <si>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</si>
  <si>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</si>
  <si>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</si>
  <si>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</si>
  <si>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</si>
  <si>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</si>
  <si>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</si>
  <si>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</si>
  <si>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</si>
  <si>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</si>
  <si>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</si>
  <si>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</si>
  <si>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</si>
  <si>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</si>
  <si>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</si>
  <si>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</si>
  <si>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</si>
  <si>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</si>
  <si>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</si>
  <si>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</si>
  <si>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</si>
  <si>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</si>
  <si>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</si>
  <si>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</si>
  <si>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</si>
  <si>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</si>
  <si>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</si>
  <si>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</si>
  <si>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</si>
  <si>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</si>
  <si>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</si>
  <si>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</si>
  <si>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</si>
  <si>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</si>
  <si>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</si>
  <si>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</si>
  <si>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</si>
  <si>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</si>
  <si>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</si>
  <si>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</si>
  <si>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</si>
  <si>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</si>
  <si>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</si>
  <si>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</si>
  <si>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</si>
  <si>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</si>
  <si>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</si>
  <si>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</si>
  <si>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</si>
  <si>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</si>
  <si>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</si>
  <si>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</si>
  <si>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</si>
  <si>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</si>
  <si>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</si>
  <si>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</si>
  <si>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</si>
  <si>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</si>
  <si>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</si>
  <si>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</si>
  <si>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</si>
  <si>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</si>
  <si>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</si>
  <si>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</si>
  <si>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</si>
  <si>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</si>
  <si>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</si>
  <si>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</si>
  <si>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</si>
  <si>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</si>
  <si>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</si>
  <si>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</si>
  <si>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</si>
  <si>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</si>
  <si>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</si>
  <si>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</si>
  <si>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</si>
  <si>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</si>
  <si>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</si>
  <si>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</si>
  <si>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</si>
  <si>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</si>
  <si>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</si>
  <si>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</si>
  <si>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</si>
  <si>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</si>
  <si>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</si>
  <si>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</si>
  <si>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</si>
  <si>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</si>
  <si>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</si>
  <si>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</si>
  <si>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</si>
  <si>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</si>
  <si>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</si>
  <si>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</si>
  <si>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</si>
  <si>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</si>
  <si>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</si>
  <si>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</si>
  <si>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</si>
  <si>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</si>
  <si>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</si>
  <si>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</si>
  <si>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</si>
  <si>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</si>
  <si>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</si>
  <si>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</si>
  <si>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</si>
  <si>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</si>
  <si>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</si>
  <si>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</si>
  <si>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</si>
  <si>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</si>
  <si>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</si>
  <si>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</si>
  <si>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</si>
  <si>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</si>
  <si>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</si>
  <si>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</si>
  <si>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</si>
  <si>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</si>
  <si>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</si>
  <si>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</si>
  <si>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</si>
  <si>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</si>
  <si>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</si>
  <si>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</si>
  <si>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</si>
  <si>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</si>
  <si>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</si>
  <si>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</si>
  <si>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</si>
  <si>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</si>
  <si>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</si>
  <si>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</si>
  <si>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</si>
  <si>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</si>
  <si>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</si>
  <si>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</si>
  <si>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</si>
  <si>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</si>
  <si>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</si>
  <si>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</si>
  <si>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</si>
  <si>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</si>
  <si>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</si>
  <si>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</si>
  <si>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</si>
  <si>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</si>
  <si>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</si>
  <si>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</si>
  <si>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</si>
  <si>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</si>
  <si>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</si>
  <si>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</si>
  <si>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</si>
  <si>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</si>
  <si>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</si>
  <si>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</si>
  <si>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</si>
  <si>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</si>
  <si>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</si>
  <si>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</si>
  <si>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</si>
  <si>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</si>
  <si>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</si>
  <si>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</si>
  <si>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</si>
  <si>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</si>
  <si>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</si>
  <si>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</si>
  <si>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</si>
  <si>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</si>
  <si>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</si>
  <si>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</si>
  <si>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</si>
  <si>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</si>
  <si>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</si>
  <si>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</si>
  <si>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</si>
  <si>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</si>
  <si>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</si>
  <si>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</si>
  <si>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</si>
  <si>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</si>
  <si>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</si>
  <si>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</si>
  <si>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</si>
  <si>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</si>
  <si>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</si>
  <si>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</si>
  <si>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</si>
  <si>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</si>
  <si>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</si>
  <si>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</si>
  <si>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</si>
  <si>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</si>
  <si>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</si>
  <si>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</si>
  <si>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</si>
  <si>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</si>
  <si>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</si>
  <si>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</si>
  <si>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</si>
  <si>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</si>
  <si>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</si>
  <si>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</si>
  <si>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</si>
  <si>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</si>
  <si>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</si>
  <si>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</si>
  <si>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</si>
  <si>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</si>
  <si>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</si>
  <si>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</si>
  <si>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</si>
  <si>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</si>
  <si>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</si>
  <si>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</si>
  <si>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</si>
  <si>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</si>
  <si>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</si>
  <si>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</si>
  <si>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</si>
  <si>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</si>
  <si>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</si>
  <si>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</si>
  <si>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</si>
  <si>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</si>
  <si>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</si>
  <si>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</si>
  <si>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</si>
  <si>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</si>
  <si>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</si>
  <si>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</si>
  <si>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</si>
  <si>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</si>
  <si>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</si>
  <si>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</si>
  <si>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</si>
  <si>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</si>
  <si>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</si>
  <si>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</si>
  <si>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</si>
  <si>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</si>
  <si>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</si>
  <si>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</si>
  <si>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</si>
  <si>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</si>
  <si>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</si>
  <si>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</si>
  <si>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</si>
  <si>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</si>
  <si>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</si>
  <si>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</si>
  <si>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</si>
  <si>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</si>
  <si>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</si>
  <si>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</si>
  <si>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</si>
  <si>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</si>
  <si>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</si>
  <si>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</si>
  <si>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</si>
  <si>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</si>
  <si>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</si>
  <si>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</si>
  <si>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</si>
  <si>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</si>
  <si>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</si>
  <si>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</si>
  <si>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</si>
  <si>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</si>
  <si>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</si>
  <si>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</si>
  <si>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</si>
  <si>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</si>
  <si>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</si>
  <si>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</si>
  <si>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</si>
  <si>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</si>
  <si>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</si>
  <si>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</si>
  <si>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</si>
  <si>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</si>
  <si>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</si>
  <si>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</si>
  <si>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</si>
  <si>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</si>
  <si>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</si>
  <si>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</si>
  <si>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</si>
  <si>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</si>
  <si>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</si>
  <si>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</si>
  <si>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</si>
  <si>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</si>
  <si>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</si>
  <si>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</si>
  <si>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</si>
  <si>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</si>
  <si>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</si>
  <si>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</si>
  <si>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</si>
  <si>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</si>
  <si>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</si>
  <si>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</si>
  <si>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</si>
  <si>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</si>
  <si>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</si>
  <si>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</si>
  <si>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</si>
  <si>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</si>
  <si>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</si>
  <si>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</si>
  <si>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</si>
  <si>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</si>
  <si>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</si>
  <si>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</si>
  <si>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</si>
  <si>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</si>
  <si>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</si>
  <si>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</si>
  <si>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</si>
  <si>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</si>
  <si>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</si>
  <si>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</si>
  <si>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</si>
  <si>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</si>
  <si>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</si>
  <si>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</si>
  <si>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</si>
  <si>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</si>
  <si>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</si>
  <si>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</si>
  <si>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</si>
  <si>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</si>
  <si>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</si>
  <si>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</si>
  <si>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</si>
  <si>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</si>
  <si>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</si>
  <si>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</si>
  <si>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</si>
  <si>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</si>
  <si>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</si>
  <si>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</si>
  <si>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</si>
  <si>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</si>
  <si>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</si>
  <si>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</si>
  <si>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</si>
  <si>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</si>
  <si>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</si>
  <si>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</si>
  <si>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</si>
  <si>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</si>
  <si>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</si>
  <si>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</si>
  <si>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</si>
  <si>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</si>
  <si>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</si>
  <si>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</si>
  <si>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</si>
  <si>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</si>
  <si>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</si>
  <si>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</si>
  <si>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</si>
  <si>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</si>
  <si>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</si>
  <si>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</si>
  <si>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</si>
  <si>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</si>
  <si>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</si>
  <si>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</si>
  <si>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</si>
  <si>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</si>
  <si>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</si>
  <si>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</si>
  <si>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</si>
  <si>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</si>
  <si>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</si>
  <si>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</si>
  <si>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</si>
  <si>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</si>
  <si>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</si>
  <si>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</si>
  <si>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</si>
  <si>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</si>
  <si>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</si>
  <si>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</si>
  <si>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</si>
  <si>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</si>
  <si>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</si>
  <si>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</si>
  <si>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</si>
  <si>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</si>
  <si>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</si>
  <si>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</si>
  <si>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</si>
  <si>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</si>
  <si>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</si>
  <si>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</si>
  <si>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</si>
  <si>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</si>
  <si>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</si>
  <si>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</si>
  <si>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</si>
  <si>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</si>
  <si>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</si>
  <si>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</si>
  <si>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</si>
  <si>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</si>
  <si>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</si>
  <si>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</si>
  <si>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</si>
  <si>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</si>
  <si>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</si>
  <si>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</si>
  <si>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</si>
  <si>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</si>
  <si>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</si>
  <si>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</si>
  <si>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</si>
  <si>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</si>
  <si>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</si>
  <si>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</si>
  <si>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</si>
  <si>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</si>
  <si>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</si>
  <si>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</si>
  <si>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</si>
  <si>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</si>
  <si>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</si>
  <si>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</si>
  <si>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</si>
  <si>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</si>
  <si>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</si>
  <si>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</si>
  <si>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</si>
  <si>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</si>
  <si>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</si>
  <si>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</si>
  <si>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</si>
  <si>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</si>
  <si>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</si>
  <si>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</si>
  <si>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</si>
  <si>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</si>
  <si>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</si>
  <si>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</si>
  <si>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</si>
  <si>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</si>
  <si>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</si>
  <si>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</si>
  <si>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</si>
  <si>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</si>
  <si>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</si>
  <si>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</si>
  <si>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</si>
  <si>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</si>
  <si>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</si>
  <si>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</si>
  <si>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</si>
  <si>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</si>
  <si>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</si>
  <si>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</si>
  <si>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</si>
  <si>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</si>
  <si>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</si>
  <si>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</si>
  <si>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</si>
  <si>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</si>
  <si>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</si>
  <si>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</si>
  <si>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</si>
  <si>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</si>
  <si>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</si>
  <si>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</si>
  <si>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</si>
  <si>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</si>
  <si>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</si>
  <si>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</si>
  <si>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</si>
  <si>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</si>
  <si>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</si>
  <si>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</si>
  <si>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</si>
  <si>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</si>
  <si>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</si>
  <si>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</si>
  <si>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</si>
  <si>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</si>
  <si>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</si>
  <si>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</si>
  <si>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</si>
  <si>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</si>
  <si>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</si>
  <si>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</si>
  <si>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</si>
  <si>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</si>
  <si>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</si>
  <si>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</si>
  <si>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</si>
  <si>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</si>
  <si>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</si>
  <si>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</si>
  <si>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</si>
  <si>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</si>
  <si>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</si>
  <si>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</si>
  <si>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</si>
  <si>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</si>
  <si>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</si>
  <si>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</si>
  <si>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</si>
  <si>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</si>
  <si>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</si>
  <si>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</si>
  <si>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</si>
  <si>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</si>
  <si>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</si>
  <si>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</si>
  <si>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</si>
  <si>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</si>
  <si>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</si>
  <si>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</si>
  <si>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</si>
  <si>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</si>
  <si>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</si>
  <si>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</si>
  <si>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</si>
  <si>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</si>
  <si>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</si>
  <si>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</si>
  <si>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</si>
  <si>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</si>
  <si>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</si>
  <si>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</si>
  <si>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</si>
  <si>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</si>
  <si>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</si>
  <si>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</si>
  <si>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</si>
  <si>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</si>
  <si>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</si>
  <si>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</si>
  <si>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</si>
  <si>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</si>
  <si>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</si>
  <si>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</si>
  <si>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</si>
  <si>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</si>
  <si>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</si>
  <si>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</si>
  <si>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</si>
  <si>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</si>
  <si>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</si>
  <si>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</si>
  <si>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</si>
  <si>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</si>
  <si>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</si>
  <si>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</si>
  <si>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</si>
  <si>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</si>
  <si>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</si>
  <si>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</si>
  <si>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</si>
  <si>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</si>
  <si>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</si>
  <si>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</si>
  <si>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</si>
  <si>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</si>
  <si>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</si>
  <si>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</si>
  <si>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</si>
  <si>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</si>
  <si>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</si>
  <si>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</si>
  <si>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</si>
  <si>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</si>
  <si>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</si>
  <si>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</si>
  <si>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</si>
  <si>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</si>
  <si>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</si>
  <si>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</si>
  <si>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</si>
  <si>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</si>
  <si>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</si>
  <si>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</si>
  <si>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</si>
  <si>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</si>
  <si>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</si>
  <si>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</si>
  <si>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</si>
  <si>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</si>
  <si>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</si>
  <si>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</si>
  <si>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</si>
  <si>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</si>
  <si>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</si>
  <si>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</si>
  <si>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</si>
  <si>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</si>
  <si>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</si>
  <si>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</si>
  <si>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</si>
  <si>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</si>
  <si>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</si>
  <si>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</si>
  <si>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</si>
  <si>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</si>
  <si>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</si>
  <si>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</si>
  <si>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</si>
  <si>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</si>
  <si>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</si>
  <si>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</si>
  <si>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</si>
  <si>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</si>
  <si>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</si>
  <si>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</si>
  <si>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</si>
  <si>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</si>
  <si>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</si>
  <si>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</si>
  <si>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</si>
  <si>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</si>
  <si>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</si>
  <si>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</si>
  <si>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</si>
  <si>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</si>
  <si>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</si>
  <si>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</si>
  <si>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</si>
  <si>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</si>
  <si>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</si>
  <si>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</si>
  <si>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</si>
  <si>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</si>
  <si>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</si>
  <si>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</si>
  <si>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</si>
  <si>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</si>
  <si>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</si>
  <si>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</si>
  <si>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</si>
  <si>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</si>
  <si>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</si>
  <si>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</si>
  <si>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</si>
  <si>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</si>
  <si>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</si>
  <si>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</si>
  <si>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</si>
  <si>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</si>
  <si>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</si>
  <si>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</si>
  <si>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</si>
  <si>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</si>
  <si>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</si>
  <si>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</si>
  <si>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</si>
  <si>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</si>
  <si>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</si>
  <si>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</si>
  <si>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</si>
  <si>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</si>
  <si>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</si>
  <si>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</si>
  <si>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</si>
  <si>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</si>
  <si>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</si>
  <si>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</si>
  <si>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</si>
  <si>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</si>
  <si>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</si>
  <si>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</si>
  <si>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</si>
  <si>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</si>
  <si>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</si>
  <si>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</si>
  <si>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</si>
  <si>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</si>
  <si>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</si>
  <si>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</si>
  <si>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</si>
  <si>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</si>
  <si>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</si>
  <si>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</si>
  <si>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</si>
  <si>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</si>
  <si>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</si>
  <si>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</si>
  <si>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</si>
  <si>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</si>
  <si>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</si>
  <si>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</si>
  <si>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</si>
  <si>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</si>
  <si>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</si>
  <si>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</si>
  <si>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</si>
  <si>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</si>
  <si>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</si>
  <si>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</si>
  <si>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</si>
  <si>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</si>
  <si>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</si>
  <si>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</si>
  <si>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</si>
  <si>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</si>
  <si>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</si>
  <si>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</si>
  <si>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</si>
  <si>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</si>
  <si>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</si>
  <si>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</si>
  <si>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</si>
  <si>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</si>
  <si>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</si>
  <si>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</si>
  <si>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</si>
  <si>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</si>
  <si>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</si>
  <si>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</si>
  <si>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</si>
  <si>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</si>
  <si>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</si>
  <si>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</si>
  <si>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</si>
  <si>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</si>
  <si>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</si>
  <si>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</si>
  <si>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</si>
  <si>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</si>
  <si>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</si>
  <si>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</si>
  <si>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</si>
  <si>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</si>
  <si>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</si>
  <si>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</si>
  <si>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</si>
  <si>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</si>
  <si>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</si>
  <si>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</si>
  <si>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</si>
  <si>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</si>
  <si>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</si>
  <si>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</si>
  <si>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</si>
  <si>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</si>
  <si>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</si>
  <si>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</si>
  <si>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</si>
  <si>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</si>
  <si>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</si>
  <si>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</si>
  <si>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</si>
  <si>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</si>
  <si>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</si>
  <si>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</si>
  <si>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</si>
  <si>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</si>
  <si>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</si>
  <si>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</si>
  <si>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</si>
  <si>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</si>
  <si>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</si>
  <si>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</si>
  <si>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</si>
  <si>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</si>
  <si>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</si>
  <si>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</si>
  <si>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</si>
  <si>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</si>
  <si>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</si>
  <si>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</si>
  <si>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</si>
  <si>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</si>
  <si>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</si>
  <si>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</si>
  <si>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</si>
  <si>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</si>
  <si>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</si>
  <si>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</si>
  <si>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</si>
  <si>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</si>
  <si>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</si>
  <si>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</si>
  <si>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</si>
  <si>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</si>
  <si>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</si>
  <si>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</si>
  <si>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</si>
  <si>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</si>
  <si>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</si>
  <si>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</si>
  <si>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</si>
  <si>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</si>
  <si>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</si>
  <si>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</si>
  <si>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</si>
  <si>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</si>
  <si>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</si>
  <si>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</si>
  <si>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</si>
  <si>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</si>
  <si>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</si>
  <si>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</si>
  <si>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</si>
  <si>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</si>
  <si>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</si>
  <si>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</si>
  <si>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</si>
  <si>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</si>
  <si>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</si>
  <si>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</si>
  <si>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</si>
  <si>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</si>
  <si>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</si>
  <si>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</si>
  <si>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</si>
  <si>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</si>
  <si>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</si>
  <si>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</si>
  <si>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</si>
  <si>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</si>
  <si>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</si>
  <si>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</si>
  <si>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</si>
  <si>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</si>
  <si>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</si>
  <si>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</si>
  <si>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</si>
  <si>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</si>
  <si>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</si>
  <si>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</si>
  <si>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</si>
  <si>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</si>
  <si>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</si>
  <si>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</si>
  <si>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</si>
  <si>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</si>
  <si>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</si>
  <si>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</si>
  <si>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</si>
  <si>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</si>
  <si>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</si>
  <si>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</si>
  <si>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</si>
  <si>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</si>
  <si>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</si>
  <si>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</si>
  <si>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</si>
  <si>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</si>
  <si>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</si>
  <si>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</si>
  <si>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</si>
  <si>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</si>
  <si>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</si>
  <si>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</si>
  <si>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</si>
  <si>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</si>
  <si>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</si>
  <si>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</si>
  <si>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</si>
  <si>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</si>
  <si>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</si>
  <si>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</si>
  <si>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</si>
  <si>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</si>
  <si>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</si>
  <si>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</si>
  <si>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</si>
  <si>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</si>
  <si>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</si>
  <si>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</si>
  <si>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</si>
  <si>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</si>
  <si>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</si>
  <si>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</si>
  <si>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</si>
  <si>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</si>
  <si>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</si>
  <si>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</si>
  <si>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</si>
  <si>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</si>
  <si>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</si>
  <si>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</si>
  <si>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</si>
  <si>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</si>
  <si>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</si>
  <si>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</si>
  <si>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</si>
  <si>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</si>
  <si>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</si>
  <si>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</si>
  <si>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</si>
  <si>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</si>
  <si>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</si>
  <si>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</si>
  <si>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</si>
  <si>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</si>
  <si>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</si>
  <si>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</si>
  <si>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</si>
  <si>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</si>
  <si>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</si>
  <si>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</si>
  <si>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</si>
  <si>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</si>
  <si>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</si>
  <si>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</si>
  <si>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</si>
  <si>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</si>
  <si>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</si>
  <si>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</si>
  <si>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</si>
  <si>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</si>
  <si>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</si>
  <si>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</si>
  <si>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</si>
  <si>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</si>
  <si>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</si>
  <si>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</si>
  <si>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</si>
  <si>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</si>
  <si>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</si>
  <si>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</si>
  <si>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</si>
  <si>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</si>
  <si>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</si>
  <si>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</si>
  <si>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</si>
  <si>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</si>
  <si>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</si>
  <si>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</si>
  <si>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</si>
  <si>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</si>
  <si>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</si>
  <si>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</si>
  <si>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</si>
  <si>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</si>
  <si>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</si>
  <si>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</si>
  <si>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</si>
  <si>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</si>
  <si>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</si>
  <si>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</si>
  <si>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</si>
  <si>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</si>
  <si>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</si>
  <si>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</si>
  <si>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</si>
  <si>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</si>
  <si>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</si>
  <si>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</si>
  <si>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</si>
  <si>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</si>
  <si>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</si>
  <si>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</si>
  <si>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</si>
  <si>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</si>
  <si>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</si>
  <si>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</si>
  <si>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</si>
  <si>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</si>
  <si>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</si>
  <si>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</si>
  <si>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</si>
  <si>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</si>
  <si>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</si>
  <si>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</si>
  <si>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</si>
  <si>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</si>
  <si>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</si>
  <si>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</si>
  <si>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</si>
  <si>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</si>
  <si>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</si>
  <si>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</si>
  <si>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</si>
  <si>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</si>
  <si>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</si>
  <si>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</si>
  <si>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</si>
  <si>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</si>
  <si>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</si>
  <si>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</si>
  <si>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</si>
  <si>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</si>
  <si>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</si>
  <si>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</si>
  <si>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</si>
  <si>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</si>
  <si>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</si>
  <si>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</si>
  <si>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</si>
  <si>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</si>
  <si>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</si>
  <si>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</si>
  <si>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</si>
  <si>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</si>
  <si>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</si>
  <si>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</si>
  <si>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</si>
  <si>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</si>
  <si>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</si>
  <si>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</si>
  <si>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</si>
  <si>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</si>
  <si>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</si>
  <si>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</si>
  <si>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</si>
  <si>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</si>
  <si>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</si>
  <si>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</si>
  <si>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</si>
  <si>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</si>
  <si>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</si>
  <si>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</si>
  <si>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</si>
  <si>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</si>
  <si>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</si>
  <si>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</si>
  <si>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</si>
  <si>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</si>
  <si>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</si>
  <si>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</si>
  <si>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</si>
  <si>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</si>
  <si>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</si>
  <si>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</si>
  <si>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</si>
  <si>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</si>
  <si>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</si>
  <si>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</si>
  <si>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</si>
  <si>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</si>
  <si>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</si>
  <si>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</si>
  <si>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</si>
  <si>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</si>
  <si>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</si>
  <si>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</si>
  <si>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</si>
  <si>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</si>
  <si>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</si>
  <si>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</si>
  <si>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</si>
  <si>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</si>
  <si>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</si>
  <si>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</si>
  <si>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</si>
  <si>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</si>
  <si>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</si>
  <si>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</si>
  <si>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</si>
  <si>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</si>
  <si>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</si>
  <si>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</si>
  <si>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</si>
  <si>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</si>
  <si>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</si>
  <si>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</si>
  <si>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</si>
  <si>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</si>
  <si>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</si>
  <si>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</si>
  <si>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</si>
  <si>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</si>
  <si>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</si>
  <si>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</si>
  <si>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</si>
  <si>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</si>
  <si>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</si>
  <si>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</si>
  <si>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</si>
  <si>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</si>
  <si>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</si>
  <si>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</si>
  <si>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</si>
  <si>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</si>
  <si>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</si>
  <si>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</si>
  <si>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</si>
  <si>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</si>
  <si>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</si>
  <si>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</si>
  <si>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</si>
  <si>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</si>
  <si>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</si>
  <si>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</si>
  <si>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</si>
  <si>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</si>
  <si>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</si>
  <si>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</si>
  <si>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</si>
  <si>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</si>
  <si>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</si>
  <si>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</si>
  <si>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</si>
  <si>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</si>
  <si>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</si>
  <si>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</si>
  <si>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</si>
  <si>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</si>
  <si>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</si>
  <si>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</si>
  <si>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</si>
  <si>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</si>
  <si>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</si>
  <si>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</si>
  <si>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</si>
  <si>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</si>
  <si>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</si>
  <si>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</si>
  <si>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</si>
  <si>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</si>
  <si>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</si>
  <si>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</si>
  <si>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</si>
  <si>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</si>
  <si>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</si>
  <si>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</si>
  <si>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</si>
  <si>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</si>
  <si>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</si>
  <si>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</si>
  <si>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</si>
  <si>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</si>
  <si>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</si>
  <si>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</si>
  <si>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</si>
  <si>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</si>
  <si>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</si>
  <si>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</si>
  <si>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</si>
  <si>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</si>
  <si>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</si>
  <si>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</si>
  <si>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</si>
  <si>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</si>
  <si>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</si>
  <si>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</si>
  <si>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</si>
  <si>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</si>
  <si>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</si>
  <si>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</si>
  <si>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</si>
  <si>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</si>
  <si>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</si>
  <si>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</si>
  <si>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</si>
  <si>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</si>
  <si>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</si>
  <si>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</si>
  <si>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</si>
  <si>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</si>
  <si>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</si>
  <si>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</si>
  <si>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</si>
  <si>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</si>
  <si>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</si>
  <si>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</si>
  <si>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</si>
  <si>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</si>
  <si>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</si>
  <si>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</si>
  <si>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</si>
  <si>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</si>
  <si>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</si>
  <si>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</si>
  <si>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</si>
  <si>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</si>
  <si>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</si>
  <si>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</si>
  <si>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</si>
  <si>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</si>
  <si>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</si>
  <si>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</si>
  <si>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</si>
  <si>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</si>
  <si>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</si>
  <si>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</si>
  <si>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</si>
  <si>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</si>
  <si>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</si>
  <si>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</si>
  <si>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</si>
  <si>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</si>
  <si>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</si>
  <si>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</si>
  <si>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</si>
  <si>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</si>
  <si>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</si>
  <si>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</si>
  <si>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</si>
  <si>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</si>
  <si>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</si>
  <si>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</si>
  <si>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</si>
  <si>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</si>
  <si>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</si>
  <si>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</si>
  <si>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</si>
  <si>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</si>
  <si>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</si>
  <si>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</si>
  <si>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</si>
  <si>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</si>
  <si>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</si>
  <si>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</si>
  <si>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</si>
  <si>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</si>
  <si>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</si>
  <si>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</si>
  <si>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</si>
  <si>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</si>
  <si>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</si>
  <si>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</si>
  <si>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</si>
  <si>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</si>
  <si>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</si>
  <si>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</si>
  <si>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</si>
  <si>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</si>
  <si>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</si>
  <si>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</si>
  <si>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</si>
  <si>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</si>
  <si>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</si>
  <si>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</si>
  <si>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</si>
  <si>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</si>
  <si>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</si>
  <si>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</si>
  <si>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</si>
  <si>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</si>
  <si>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</si>
  <si>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</si>
  <si>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</si>
  <si>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</si>
  <si>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</si>
  <si>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</si>
  <si>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</si>
  <si>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</si>
  <si>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</si>
  <si>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</si>
  <si>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</si>
  <si>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</si>
  <si>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</si>
  <si>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</si>
  <si>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</si>
  <si>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</si>
  <si>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</si>
  <si>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</si>
  <si>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</si>
  <si>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</si>
  <si>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</si>
  <si>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</si>
  <si>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</si>
  <si>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</si>
  <si>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</si>
  <si>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</si>
  <si>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</si>
  <si>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</si>
  <si>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</si>
  <si>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</si>
  <si>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</si>
  <si>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</si>
  <si>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</si>
  <si>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</si>
  <si>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</si>
  <si>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</si>
  <si>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</si>
  <si>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</si>
  <si>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</si>
  <si>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</si>
  <si>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</si>
  <si>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</si>
  <si>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</si>
  <si>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</si>
  <si>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</si>
  <si>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</si>
  <si>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</si>
  <si>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</si>
  <si>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</si>
  <si>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</si>
  <si>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</si>
  <si>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</si>
  <si>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</si>
  <si>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</si>
  <si>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</si>
  <si>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</si>
  <si>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</si>
  <si>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</si>
  <si>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</si>
  <si>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</si>
  <si>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</si>
  <si>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</si>
  <si>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</si>
  <si>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</si>
  <si>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</si>
  <si>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</si>
  <si>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</si>
  <si>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</si>
  <si>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</si>
  <si>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</si>
  <si>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</si>
  <si>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</si>
  <si>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</si>
  <si>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</si>
  <si>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</si>
  <si>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</si>
  <si>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</si>
  <si>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</si>
  <si>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</si>
  <si>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</si>
  <si>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</si>
  <si>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</si>
  <si>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</si>
  <si>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</si>
  <si>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</si>
  <si>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</si>
  <si>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</si>
  <si>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</si>
  <si>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</si>
  <si>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</si>
  <si>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</si>
  <si>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</si>
  <si>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</si>
  <si>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</si>
  <si>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</si>
  <si>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</si>
  <si>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</si>
  <si>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</si>
  <si>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</si>
  <si>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</si>
  <si>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</si>
  <si>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</si>
  <si>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</si>
  <si>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</si>
  <si>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</si>
  <si>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</si>
  <si>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</si>
  <si>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</si>
  <si>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</si>
  <si>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</si>
  <si>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</si>
  <si>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</si>
  <si>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</si>
  <si>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</si>
  <si>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</si>
  <si>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</si>
  <si>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</si>
  <si>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</si>
  <si>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</si>
  <si>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</si>
  <si>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</si>
  <si>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</si>
  <si>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</si>
  <si>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</si>
  <si>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</si>
  <si>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</si>
  <si>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</si>
  <si>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</si>
  <si>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</si>
  <si>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</si>
  <si>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</si>
  <si>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</si>
  <si>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</si>
  <si>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</si>
  <si>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</si>
  <si>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</si>
  <si>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</si>
  <si>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</si>
  <si>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</si>
  <si>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</si>
  <si>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</si>
  <si>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</si>
  <si>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</si>
  <si>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</si>
  <si>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</si>
  <si>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</si>
  <si>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</si>
  <si>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</si>
  <si>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</si>
  <si>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</si>
  <si>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</si>
  <si>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</si>
  <si>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</si>
  <si>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</si>
  <si>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</si>
  <si>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</si>
  <si>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</si>
  <si>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</si>
  <si>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</si>
  <si>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</si>
  <si>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</si>
  <si>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</si>
  <si>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</si>
  <si>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</si>
  <si>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</si>
  <si>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</si>
  <si>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</si>
  <si>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</si>
  <si>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</si>
  <si>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</si>
  <si>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</si>
  <si>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</si>
  <si>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</si>
  <si>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</si>
  <si>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</si>
  <si>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</si>
  <si>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</si>
  <si>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</si>
  <si>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</si>
  <si>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</si>
  <si>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</si>
  <si>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</si>
  <si>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</si>
  <si>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</si>
  <si>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</si>
  <si>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</si>
  <si>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</si>
  <si>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</si>
  <si>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</si>
  <si>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</si>
  <si>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</si>
  <si>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</si>
  <si>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</si>
  <si>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</si>
  <si>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</si>
  <si>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</si>
  <si>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</si>
  <si>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</si>
  <si>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</si>
  <si>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</si>
  <si>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</si>
  <si>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</si>
  <si>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</si>
  <si>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</si>
  <si>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</si>
  <si>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</si>
  <si>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</si>
  <si>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</si>
  <si>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</si>
  <si>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</si>
  <si>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</si>
  <si>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</si>
  <si>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</si>
  <si>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</si>
  <si>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</si>
  <si>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</si>
  <si>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</si>
  <si>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</si>
  <si>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</si>
  <si>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</si>
  <si>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</si>
  <si>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</si>
  <si>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</si>
  <si>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</si>
  <si>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</si>
  <si>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</si>
  <si>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</si>
  <si>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</si>
  <si>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</si>
  <si>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</si>
  <si>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</si>
  <si>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</si>
  <si>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</si>
  <si>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</si>
  <si>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</si>
  <si>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</si>
  <si>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</si>
  <si>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</si>
  <si>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</si>
  <si>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</si>
  <si>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</si>
  <si>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</si>
  <si>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</si>
  <si>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</si>
  <si>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</si>
  <si>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</si>
  <si>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</si>
  <si>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</si>
  <si>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</si>
  <si>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</si>
  <si>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</si>
  <si>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</si>
  <si>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</si>
  <si>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</si>
  <si>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</si>
  <si>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</si>
  <si>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</si>
  <si>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</si>
  <si>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</si>
  <si>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</si>
  <si>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</si>
  <si>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</si>
  <si>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</si>
  <si>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</si>
  <si>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</si>
  <si>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</si>
  <si>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</si>
  <si>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</si>
  <si>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</si>
  <si>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</si>
  <si>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</si>
  <si>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</si>
  <si>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</si>
  <si>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</si>
  <si>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</si>
  <si>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</si>
  <si>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</si>
  <si>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</si>
  <si>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</si>
  <si>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</si>
  <si>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</si>
  <si>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</si>
  <si>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</si>
  <si>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</si>
  <si>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</si>
  <si>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</si>
  <si>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</si>
  <si>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</si>
  <si>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</si>
  <si>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</si>
  <si>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</si>
  <si>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</si>
  <si>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</si>
  <si>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</si>
  <si>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</si>
  <si>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</si>
  <si>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</si>
  <si>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</si>
  <si>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</si>
  <si>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</si>
  <si>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</si>
  <si>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</si>
  <si>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</si>
  <si>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</si>
  <si>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</si>
  <si>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</si>
  <si>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</si>
  <si>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</si>
  <si>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</si>
  <si>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</si>
  <si>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</si>
  <si>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</si>
  <si>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</si>
  <si>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</si>
  <si>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</si>
  <si>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</si>
  <si>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</si>
  <si>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</si>
  <si>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</si>
  <si>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</si>
  <si>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</si>
  <si>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</si>
  <si>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</si>
  <si>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</si>
  <si>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</si>
  <si>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</si>
  <si>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</si>
  <si>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</si>
  <si>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</si>
  <si>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</si>
  <si>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</si>
  <si>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</si>
  <si>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</si>
  <si>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</si>
  <si>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</si>
  <si>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</si>
  <si>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</si>
  <si>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</si>
  <si>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</si>
  <si>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</si>
  <si>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</si>
  <si>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</si>
  <si>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</si>
  <si>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</si>
  <si>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</si>
  <si>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</si>
  <si>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</si>
  <si>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</si>
  <si>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</si>
  <si>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</si>
  <si>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</si>
  <si>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</si>
  <si>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</si>
  <si>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</si>
  <si>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</si>
  <si>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</si>
  <si>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</si>
  <si>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</si>
  <si>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</si>
  <si>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</si>
  <si>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</si>
  <si>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</si>
  <si>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</si>
  <si>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</si>
  <si>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</si>
  <si>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</si>
  <si>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</si>
  <si>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</si>
  <si>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</si>
  <si>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</si>
  <si>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</si>
  <si>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</si>
  <si>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</si>
  <si>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</si>
  <si>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</si>
  <si>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</si>
  <si>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</si>
  <si>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</si>
  <si>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</si>
  <si>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</si>
  <si>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</si>
  <si>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</si>
  <si>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</si>
  <si>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</si>
  <si>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</si>
  <si>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</si>
  <si>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</si>
  <si>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</si>
  <si>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</si>
  <si>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</si>
  <si>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</si>
  <si>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</si>
  <si>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</si>
  <si>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</si>
  <si>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</si>
  <si>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</si>
  <si>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</si>
  <si>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</si>
  <si>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</si>
  <si>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</si>
  <si>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</si>
  <si>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</si>
  <si>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</si>
  <si>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</si>
  <si>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</si>
  <si>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</si>
  <si>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</si>
  <si>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</si>
  <si>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</si>
  <si>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</si>
  <si>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</si>
  <si>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</si>
  <si>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</si>
  <si>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</si>
  <si>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</si>
  <si>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</si>
  <si>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</si>
  <si>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</si>
  <si>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</si>
  <si>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</si>
  <si>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</si>
  <si>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</si>
  <si>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</si>
  <si>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</si>
  <si>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</si>
  <si>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</si>
  <si>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</si>
  <si>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</si>
  <si>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</si>
  <si>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</si>
  <si>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</si>
  <si>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</si>
  <si>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</si>
  <si>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</si>
  <si>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</si>
  <si>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</si>
  <si>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</si>
  <si>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</si>
  <si>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</si>
  <si>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</si>
  <si>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</si>
  <si>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</si>
  <si>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</si>
  <si>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</si>
  <si>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</si>
  <si>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</si>
  <si>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</si>
  <si>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</si>
  <si>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</si>
  <si>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</si>
  <si>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</si>
  <si>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</si>
  <si>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</si>
  <si>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</si>
  <si>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</si>
  <si>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</si>
  <si>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</si>
  <si>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</si>
  <si>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</si>
  <si>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</si>
  <si>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</si>
  <si>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</si>
  <si>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</si>
  <si>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</si>
  <si>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</si>
  <si>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</si>
  <si>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</si>
  <si>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</si>
  <si>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</si>
  <si>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</si>
  <si>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</si>
  <si>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</si>
  <si>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</si>
  <si>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</si>
  <si>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</si>
  <si>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</si>
  <si>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</si>
  <si>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</si>
  <si>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</si>
  <si>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</si>
  <si>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</si>
  <si>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</si>
  <si>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</si>
  <si>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</si>
  <si>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</si>
  <si>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</si>
  <si>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</si>
  <si>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</si>
  <si>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</si>
  <si>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</si>
  <si>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</si>
  <si>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</si>
  <si>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</si>
  <si>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</si>
  <si>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</si>
  <si>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</si>
  <si>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</si>
  <si>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</si>
  <si>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</si>
  <si>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</si>
  <si>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</si>
  <si>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</si>
  <si>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</si>
  <si>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</si>
  <si>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</si>
  <si>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</si>
  <si>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</si>
  <si>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</si>
  <si>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</si>
  <si>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</si>
  <si>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</si>
  <si>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</si>
  <si>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</si>
  <si>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</si>
  <si>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</si>
  <si>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</si>
  <si>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</si>
  <si>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</si>
  <si>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</si>
  <si>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</si>
  <si>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</si>
  <si>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</si>
  <si>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</si>
  <si>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</si>
  <si>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</si>
  <si>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</si>
  <si>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</si>
  <si>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</si>
  <si>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</si>
  <si>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</si>
  <si>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</si>
  <si>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</si>
  <si>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</si>
  <si>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</si>
  <si>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</si>
  <si>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</si>
  <si>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</si>
  <si>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</si>
  <si>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</si>
  <si>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</si>
  <si>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</si>
  <si>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</si>
  <si>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</si>
  <si>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</si>
  <si>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</si>
  <si>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</si>
  <si>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</si>
  <si>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</si>
  <si>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</si>
  <si>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</si>
  <si>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</si>
  <si>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</si>
  <si>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</si>
  <si>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</si>
  <si>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</si>
  <si>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</si>
  <si>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</si>
  <si>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</si>
  <si>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</si>
  <si>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</si>
  <si>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</si>
  <si>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</si>
  <si>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</si>
  <si>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</si>
  <si>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</si>
  <si>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</si>
  <si>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</si>
  <si>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</si>
  <si>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</si>
  <si>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</si>
  <si>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</si>
  <si>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</si>
  <si>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</si>
  <si>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</si>
  <si>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</si>
  <si>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</si>
  <si>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</si>
  <si>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</si>
  <si>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</si>
  <si>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</si>
  <si>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</si>
  <si>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</si>
  <si>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</si>
  <si>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</si>
  <si>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</si>
  <si>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</si>
  <si>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</si>
  <si>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</si>
  <si>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</si>
  <si>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</si>
  <si>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</si>
  <si>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</si>
  <si>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</si>
  <si>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</si>
  <si>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</si>
  <si>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</si>
  <si>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</si>
  <si>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</si>
  <si>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</si>
  <si>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</si>
  <si>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</si>
  <si>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</si>
  <si>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</si>
  <si>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</si>
  <si>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</si>
  <si>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</si>
  <si>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</si>
  <si>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</si>
  <si>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</si>
  <si>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</si>
  <si>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</si>
  <si>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</si>
  <si>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</si>
  <si>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</si>
  <si>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</si>
  <si>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</si>
  <si>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</si>
  <si>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</si>
  <si>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</si>
  <si>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</si>
  <si>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</si>
  <si>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</si>
  <si>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</si>
  <si>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</si>
  <si>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</si>
  <si>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</si>
  <si>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</si>
  <si>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</si>
  <si>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</si>
  <si>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</si>
  <si>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</si>
  <si>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</si>
  <si>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</si>
  <si>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</si>
  <si>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</si>
  <si>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</si>
  <si>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</si>
  <si>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</si>
  <si>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</si>
  <si>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</si>
  <si>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</si>
  <si>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</si>
  <si>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</si>
  <si>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</si>
  <si>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</si>
  <si>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</si>
  <si>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</si>
  <si>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</si>
  <si>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</si>
  <si>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</si>
  <si>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</si>
  <si>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</si>
  <si>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</si>
  <si>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</si>
  <si>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</si>
  <si>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</si>
  <si>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</si>
  <si>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</si>
  <si>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</si>
  <si>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</si>
  <si>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</si>
  <si>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</si>
  <si>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</si>
  <si>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</si>
  <si>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</si>
  <si>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</si>
  <si>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</si>
  <si>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</si>
  <si>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</si>
  <si>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</si>
  <si>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</si>
  <si>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</si>
  <si>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</si>
  <si>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</si>
  <si>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</si>
  <si>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</si>
  <si>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</si>
  <si>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</si>
  <si>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</si>
  <si>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</si>
  <si>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</si>
  <si>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</si>
  <si>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</si>
  <si>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</si>
  <si>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</si>
  <si>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</si>
  <si>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</si>
  <si>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</si>
  <si>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</si>
  <si>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</si>
  <si>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</si>
  <si>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</si>
  <si>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</si>
  <si>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</si>
  <si>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</si>
  <si>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</si>
  <si>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</si>
  <si>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</si>
  <si>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</si>
  <si>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</si>
  <si>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</si>
  <si>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</si>
  <si>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</si>
  <si>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</si>
  <si>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</si>
  <si>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</si>
  <si>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</si>
  <si>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</si>
  <si>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</si>
  <si>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</si>
  <si>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</si>
  <si>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</si>
  <si>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</si>
  <si>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</si>
  <si>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</si>
  <si>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</si>
  <si>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</si>
  <si>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</si>
  <si>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</si>
  <si>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</si>
  <si>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</si>
  <si>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</si>
  <si>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</si>
  <si>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</si>
  <si>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</si>
  <si>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</si>
  <si>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</si>
  <si>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</si>
  <si>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</si>
  <si>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</si>
  <si>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</si>
  <si>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</si>
  <si>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</si>
  <si>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</si>
  <si>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</si>
  <si>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</si>
  <si>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</si>
  <si>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</si>
  <si>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</si>
  <si>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</si>
  <si>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</si>
  <si>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</si>
  <si>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</si>
  <si>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</si>
  <si>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</si>
  <si>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</si>
  <si>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</si>
  <si>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</si>
  <si>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</si>
  <si>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</si>
  <si>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</si>
  <si>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</si>
  <si>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</si>
  <si>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</si>
  <si>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</si>
  <si>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</si>
  <si>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</si>
  <si>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</si>
  <si>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</si>
  <si>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</si>
  <si>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</si>
  <si>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</si>
  <si>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</si>
  <si>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</si>
  <si>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</si>
  <si>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</si>
  <si>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</si>
  <si>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</si>
  <si>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</si>
  <si>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</si>
  <si>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</si>
  <si>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</si>
  <si>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</si>
  <si>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</si>
  <si>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</si>
  <si>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</si>
  <si>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</si>
  <si>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</si>
  <si>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</si>
  <si>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</si>
  <si>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</si>
  <si>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</si>
  <si>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</si>
  <si>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</si>
  <si>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</si>
  <si>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</si>
  <si>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</si>
  <si>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</si>
  <si>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</si>
  <si>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</si>
  <si>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</si>
  <si>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</si>
  <si>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</si>
  <si>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</si>
  <si>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</si>
  <si>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</si>
  <si>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</si>
  <si>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</si>
  <si>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</si>
  <si>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</si>
  <si>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</si>
  <si>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</si>
  <si>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</si>
  <si>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</si>
  <si>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</si>
  <si>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</si>
  <si>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</si>
  <si>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</si>
  <si>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</si>
  <si>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</si>
  <si>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</si>
  <si>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</si>
  <si>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</si>
  <si>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</si>
  <si>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</si>
  <si>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</si>
  <si>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</si>
  <si>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</si>
  <si>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</si>
  <si>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</si>
  <si>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</si>
  <si>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</si>
  <si>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</si>
  <si>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</si>
  <si>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</si>
  <si>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</si>
  <si>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</si>
  <si>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</si>
  <si>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</si>
  <si>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</si>
  <si>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</si>
  <si>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</si>
  <si>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</si>
  <si>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</si>
  <si>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</si>
  <si>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</si>
  <si>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</si>
  <si>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</si>
  <si>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</si>
  <si>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</si>
  <si>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</si>
  <si>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</si>
  <si>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</si>
  <si>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</si>
  <si>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</si>
  <si>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</si>
  <si>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</si>
  <si>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</si>
  <si>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</si>
  <si>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</si>
  <si>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</si>
  <si>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</si>
  <si>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</si>
  <si>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</si>
  <si>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</si>
  <si>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</si>
  <si>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</si>
  <si>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</si>
  <si>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</si>
  <si>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</si>
  <si>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</si>
  <si>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</si>
  <si>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</si>
  <si>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</si>
  <si>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</si>
  <si>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</si>
  <si>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</si>
  <si>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</si>
  <si>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</si>
  <si>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</si>
  <si>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</si>
  <si>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</si>
  <si>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</si>
  <si>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</si>
  <si>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</si>
  <si>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</si>
  <si>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</si>
  <si>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</si>
  <si>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</si>
  <si>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</si>
  <si>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</si>
  <si>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</si>
  <si>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</si>
  <si>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</si>
  <si>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</si>
  <si>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</si>
  <si>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</si>
  <si>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</si>
  <si>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</si>
  <si>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</si>
  <si>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</si>
  <si>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</si>
  <si>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</si>
  <si>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</si>
  <si>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</si>
  <si>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</si>
  <si>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</si>
  <si>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</si>
  <si>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</si>
  <si>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</si>
  <si>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</si>
  <si>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</si>
  <si>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</si>
  <si>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</si>
  <si>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</si>
  <si>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</si>
  <si>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</si>
  <si>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</si>
  <si>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</si>
  <si>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</si>
  <si>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</si>
  <si>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</si>
  <si>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</si>
  <si>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</si>
  <si>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</si>
  <si>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</si>
  <si>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</si>
  <si>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</si>
  <si>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</si>
  <si>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</si>
  <si>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</si>
  <si>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</si>
  <si>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</si>
  <si>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</si>
  <si>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</si>
  <si>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</si>
  <si>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</si>
  <si>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</si>
  <si>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</si>
  <si>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</si>
  <si>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</si>
  <si>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</si>
  <si>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</si>
  <si>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</si>
  <si>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</si>
  <si>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</si>
  <si>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</si>
  <si>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</si>
  <si>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</si>
  <si>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</si>
  <si>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</si>
  <si>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</si>
  <si>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</si>
  <si>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</si>
  <si>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</si>
  <si>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</si>
  <si>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</si>
  <si>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</si>
  <si>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</si>
  <si>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</si>
  <si>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</si>
  <si>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</si>
  <si>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</si>
  <si>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</si>
  <si>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</si>
  <si>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</si>
  <si>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</si>
  <si>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</si>
  <si>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</si>
  <si>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</si>
  <si>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</si>
  <si>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</si>
  <si>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</si>
  <si>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</si>
  <si>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</si>
  <si>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</si>
  <si>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</si>
  <si>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</si>
  <si>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</si>
  <si>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</si>
  <si>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</si>
  <si>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</si>
  <si>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</si>
  <si>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</si>
  <si>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</si>
  <si>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</si>
  <si>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</si>
  <si>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</si>
  <si>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</si>
  <si>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</si>
  <si>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</si>
  <si>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</si>
  <si>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</si>
  <si>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</si>
  <si>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</si>
  <si>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</si>
  <si>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</si>
  <si>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</si>
  <si>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</si>
  <si>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</si>
  <si>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</si>
  <si>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</si>
  <si>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</si>
  <si>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</si>
  <si>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</si>
  <si>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</si>
  <si>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</si>
  <si>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</si>
  <si>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</si>
  <si>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</si>
  <si>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</si>
  <si>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</si>
  <si>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</si>
  <si>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</si>
  <si>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</si>
  <si>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</si>
  <si>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</si>
  <si>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</si>
  <si>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</si>
  <si>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</si>
  <si>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</si>
  <si>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</si>
  <si>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</si>
  <si>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</si>
  <si>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</si>
  <si>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</si>
  <si>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</si>
  <si>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</si>
  <si>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</si>
  <si>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</si>
  <si>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</si>
  <si>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</si>
  <si>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</si>
  <si>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</si>
  <si>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</si>
  <si>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</si>
  <si>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</si>
  <si>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</si>
  <si>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</si>
  <si>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</si>
  <si>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</si>
  <si>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</si>
  <si>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</si>
  <si>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</si>
  <si>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</si>
  <si>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</si>
  <si>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</si>
  <si>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</si>
  <si>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</si>
  <si>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</si>
  <si>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</si>
  <si>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</si>
  <si>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</si>
  <si>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</si>
  <si>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</si>
  <si>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</si>
  <si>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</si>
  <si>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</si>
  <si>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</si>
  <si>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</si>
  <si>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</si>
  <si>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</si>
  <si>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</si>
  <si>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</si>
  <si>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</si>
  <si>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</si>
  <si>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</si>
  <si>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</si>
  <si>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</si>
  <si>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</si>
  <si>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</si>
  <si>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</si>
  <si>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</si>
  <si>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</si>
  <si>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</si>
  <si>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</si>
  <si>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</si>
  <si>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</si>
  <si>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</si>
  <si>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</si>
  <si>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</si>
  <si>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</si>
  <si>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</si>
  <si>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</si>
  <si>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</si>
  <si>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</si>
  <si>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</si>
  <si>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</si>
  <si>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</si>
  <si>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</si>
  <si>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</si>
  <si>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</si>
  <si>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</si>
  <si>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</si>
  <si>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</si>
  <si>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</si>
  <si>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</si>
  <si>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</si>
  <si>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</si>
  <si>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</si>
  <si>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</si>
  <si>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</si>
  <si>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</si>
  <si>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</si>
  <si>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</si>
  <si>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</si>
  <si>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</si>
  <si>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</si>
  <si>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</si>
  <si>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</si>
  <si>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</si>
  <si>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</si>
  <si>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</si>
  <si>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</si>
  <si>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</si>
  <si>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</si>
  <si>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</si>
  <si>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</si>
  <si>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</si>
  <si>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</si>
  <si>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</si>
  <si>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</si>
  <si>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</si>
  <si>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</si>
  <si>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</si>
  <si>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</si>
  <si>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</si>
  <si>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</si>
  <si>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</si>
  <si>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</si>
  <si>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</si>
  <si>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</si>
  <si>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</si>
  <si>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</si>
  <si>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</si>
  <si>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</si>
  <si>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</si>
  <si>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</si>
  <si>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</si>
  <si>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</si>
  <si>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</si>
  <si>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</si>
  <si>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</si>
  <si>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</si>
  <si>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</si>
  <si>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</si>
  <si>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</si>
  <si>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</si>
  <si>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</si>
  <si>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</si>
  <si>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</si>
  <si>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</si>
  <si>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</si>
  <si>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</si>
  <si>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</si>
  <si>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</si>
  <si>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</si>
  <si>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</si>
  <si>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</si>
  <si>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</si>
  <si>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</si>
  <si>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</si>
  <si>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</si>
  <si>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</si>
  <si>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</si>
  <si>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</si>
  <si>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</si>
  <si>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</si>
  <si>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</si>
  <si>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</si>
  <si>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</si>
  <si>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</si>
  <si>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</si>
  <si>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</si>
  <si>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</si>
  <si>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</si>
  <si>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</si>
  <si>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</si>
  <si>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</si>
  <si>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</si>
  <si>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</si>
  <si>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</si>
  <si>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</si>
  <si>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</si>
  <si>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</si>
  <si>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</si>
  <si>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</si>
  <si>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</si>
  <si>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</si>
  <si>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</si>
  <si>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</si>
  <si>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</si>
  <si>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</si>
  <si>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</si>
  <si>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</si>
  <si>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</si>
  <si>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</si>
  <si>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</si>
  <si>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</si>
  <si>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</si>
  <si>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</si>
  <si>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</si>
  <si>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</si>
  <si>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</si>
  <si>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</si>
  <si>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</si>
  <si>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</si>
  <si>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</si>
  <si>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</si>
  <si>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</si>
  <si>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</si>
  <si>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</si>
  <si>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</si>
  <si>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</si>
  <si>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</si>
  <si>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</si>
  <si>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</si>
  <si>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</si>
  <si>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</si>
  <si>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</si>
  <si>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</si>
  <si>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</si>
  <si>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</si>
  <si>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</si>
  <si>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</si>
  <si>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</si>
  <si>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</si>
  <si>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</si>
  <si>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</si>
  <si>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</si>
  <si>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</si>
  <si>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</si>
  <si>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</si>
  <si>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</si>
  <si>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</si>
  <si>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</si>
  <si>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</si>
  <si>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</si>
  <si>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</si>
  <si>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</si>
  <si>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</si>
  <si>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</si>
  <si>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</si>
  <si>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</si>
  <si>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</si>
  <si>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</si>
  <si>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</si>
  <si>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</si>
  <si>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</si>
  <si>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</si>
  <si>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</si>
  <si>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</si>
  <si>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</si>
  <si>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</si>
  <si>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</si>
  <si>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</si>
  <si>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</si>
  <si>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</si>
  <si>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</si>
  <si>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</si>
  <si>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</si>
  <si>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</si>
  <si>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</si>
  <si>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</si>
  <si>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</si>
  <si>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</si>
  <si>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</si>
  <si>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</si>
  <si>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</si>
  <si>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</si>
  <si>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</si>
  <si>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</si>
  <si>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</si>
  <si>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</si>
  <si>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</si>
  <si>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</si>
  <si>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</si>
  <si>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</si>
  <si>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</si>
  <si>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</si>
  <si>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</si>
  <si>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</si>
  <si>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</si>
  <si>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</si>
  <si>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</si>
  <si>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</si>
  <si>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</si>
  <si>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</si>
  <si>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</si>
  <si>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</si>
  <si>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</si>
  <si>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</si>
  <si>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</si>
  <si>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</si>
  <si>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</si>
  <si>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</si>
  <si>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</si>
  <si>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</si>
  <si>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</si>
  <si>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</si>
  <si>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</si>
  <si>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</si>
  <si>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</si>
  <si>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</si>
  <si>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</si>
  <si>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</si>
  <si>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</si>
  <si>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</si>
  <si>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</si>
  <si>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</si>
  <si>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</si>
  <si>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</si>
  <si>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</si>
  <si>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</si>
  <si>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</si>
  <si>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</si>
  <si>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</si>
  <si>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</si>
  <si>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</si>
  <si>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</si>
  <si>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</si>
  <si>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</si>
  <si>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</si>
  <si>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</si>
  <si>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</si>
  <si>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</si>
  <si>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</si>
  <si>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</si>
  <si>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</si>
  <si>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</si>
  <si>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</si>
  <si>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</si>
  <si>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</si>
  <si>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</si>
  <si>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</si>
  <si>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</si>
  <si>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</si>
  <si>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</si>
  <si>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</si>
  <si>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</si>
  <si>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</si>
  <si>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</si>
  <si>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</si>
  <si>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</si>
  <si>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</si>
  <si>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</si>
  <si>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</si>
  <si>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</si>
  <si>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</si>
  <si>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</si>
  <si>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</si>
  <si>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</si>
  <si>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</si>
  <si>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</si>
  <si>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</si>
  <si>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</si>
  <si>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</si>
  <si>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</si>
  <si>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</si>
  <si>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</si>
  <si>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</si>
  <si>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</si>
  <si>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</si>
  <si>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</si>
  <si>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</si>
  <si>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</si>
  <si>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</si>
  <si>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</si>
  <si>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</si>
  <si>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</si>
  <si>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</si>
  <si>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</si>
  <si>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</si>
  <si>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</si>
  <si>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</si>
  <si>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</si>
  <si>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</si>
  <si>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</si>
  <si>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</si>
  <si>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</si>
  <si>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</si>
  <si>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</si>
  <si>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</si>
  <si>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</si>
  <si>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</si>
  <si>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</si>
  <si>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</si>
  <si>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</si>
  <si>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</si>
  <si>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</si>
  <si>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</si>
  <si>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</si>
  <si>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</si>
  <si>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</si>
  <si>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</si>
  <si>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</si>
  <si>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</si>
  <si>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</si>
  <si>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</si>
  <si>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</si>
  <si>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</si>
  <si>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</si>
  <si>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</si>
  <si>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</si>
  <si>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</si>
  <si>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</si>
  <si>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</si>
  <si>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</si>
  <si>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</si>
  <si>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</si>
  <si>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</si>
  <si>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</si>
  <si>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</si>
  <si>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</si>
  <si>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</si>
  <si>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</si>
  <si>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</si>
  <si>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</si>
  <si>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</si>
  <si>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</si>
  <si>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</si>
  <si>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</si>
  <si>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</si>
  <si>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</si>
  <si>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</si>
  <si>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</si>
  <si>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</si>
  <si>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</si>
  <si>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</si>
  <si>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</si>
  <si>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</si>
  <si>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</si>
  <si>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</si>
  <si>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</si>
  <si>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</si>
  <si>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</si>
  <si>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</si>
  <si>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</si>
  <si>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</si>
  <si>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</si>
  <si>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</si>
  <si>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</si>
  <si>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</si>
  <si>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</si>
  <si>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</si>
  <si>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</si>
  <si>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</si>
  <si>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</si>
  <si>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</si>
  <si>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</si>
  <si>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</si>
  <si>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</si>
  <si>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</si>
  <si>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</si>
  <si>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</si>
  <si>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</si>
  <si>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</si>
  <si>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</si>
  <si>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</si>
  <si>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</si>
  <si>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</si>
  <si>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</si>
  <si>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</si>
  <si>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</si>
  <si>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</si>
  <si>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</si>
  <si>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</si>
  <si>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</si>
  <si>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</si>
  <si>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</si>
  <si>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</si>
  <si>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</si>
  <si>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</si>
  <si>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</si>
  <si>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</si>
  <si>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</si>
  <si>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</si>
  <si>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</si>
  <si>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</si>
  <si>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</si>
  <si>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</si>
  <si>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</si>
  <si>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</si>
  <si>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</si>
  <si>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</si>
  <si>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</si>
  <si>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</si>
  <si>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</si>
  <si>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</si>
  <si>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</si>
  <si>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</si>
  <si>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</si>
  <si>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</si>
  <si>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</si>
  <si>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</si>
  <si>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</si>
  <si>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</si>
  <si>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</si>
  <si>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</si>
  <si>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</si>
  <si>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</si>
  <si>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</si>
  <si>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</si>
  <si>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</si>
  <si>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</si>
  <si>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</si>
  <si>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</si>
  <si>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</si>
  <si>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</si>
  <si>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</si>
  <si>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</si>
  <si>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</si>
  <si>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</si>
  <si>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</si>
  <si>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</si>
  <si>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</si>
  <si>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</si>
  <si>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</si>
  <si>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</si>
  <si>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</si>
  <si>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</si>
  <si>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</si>
  <si>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</si>
  <si>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</si>
  <si>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</si>
  <si>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</si>
  <si>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</si>
  <si>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</si>
  <si>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</si>
  <si>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</si>
  <si>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</si>
  <si>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</si>
  <si>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</si>
  <si>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</si>
  <si>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</si>
  <si>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</si>
  <si>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</si>
  <si>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</si>
  <si>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</si>
  <si>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</si>
  <si>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</si>
  <si>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</si>
  <si>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</si>
  <si>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</si>
  <si>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</si>
  <si>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</si>
  <si>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</si>
  <si>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</si>
  <si>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</si>
  <si>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</si>
  <si>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</si>
  <si>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</si>
  <si>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</si>
  <si>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</si>
  <si>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</si>
  <si>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</si>
  <si>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</si>
  <si>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</si>
  <si>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</si>
  <si>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</si>
  <si>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</si>
  <si>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</si>
  <si>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</si>
  <si>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</si>
  <si>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</si>
  <si>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</si>
  <si>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</si>
  <si>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</si>
  <si>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</si>
  <si>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</si>
  <si>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</si>
  <si>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</si>
  <si>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</si>
  <si>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</si>
  <si>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</si>
  <si>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</si>
  <si>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</si>
  <si>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</si>
  <si>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</si>
  <si>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</si>
  <si>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</si>
  <si>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</si>
  <si>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</si>
  <si>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</si>
  <si>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</si>
  <si>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</si>
  <si>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</si>
  <si>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</si>
  <si>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</si>
  <si>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</si>
  <si>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</si>
  <si>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</si>
  <si>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</si>
  <si>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</si>
  <si>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</si>
  <si>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</si>
  <si>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</si>
  <si>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</si>
  <si>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</si>
  <si>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</si>
  <si>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</si>
  <si>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</si>
  <si>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</si>
  <si>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</si>
  <si>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</si>
  <si>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</si>
  <si>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</si>
  <si>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</si>
  <si>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</si>
  <si>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</si>
  <si>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</si>
  <si>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</si>
  <si>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</si>
  <si>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</si>
  <si>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</si>
  <si>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</si>
  <si>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</si>
  <si>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</si>
  <si>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</si>
  <si>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</si>
  <si>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</si>
  <si>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</si>
  <si>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</si>
  <si>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</si>
  <si>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</si>
  <si>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</si>
  <si>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</si>
  <si>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</si>
  <si>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</si>
  <si>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</si>
  <si>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</si>
  <si>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</si>
  <si>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</si>
  <si>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</si>
  <si>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</si>
  <si>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</si>
  <si>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</si>
  <si>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</si>
  <si>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</si>
  <si>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</si>
  <si>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</si>
  <si>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</si>
  <si>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</si>
  <si>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</si>
  <si>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</si>
  <si>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</si>
  <si>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</si>
  <si>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</si>
  <si>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</si>
  <si>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</si>
  <si>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</si>
  <si>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</si>
  <si>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</si>
  <si>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</si>
  <si>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</si>
  <si>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</si>
  <si>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</si>
  <si>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</si>
  <si>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</si>
  <si>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</si>
  <si>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</si>
  <si>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</si>
  <si>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</si>
  <si>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</si>
  <si>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</si>
  <si>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</si>
  <si>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</si>
  <si>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</si>
  <si>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</si>
  <si>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</si>
  <si>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</si>
  <si>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</si>
  <si>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</si>
  <si>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</si>
  <si>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</si>
  <si>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</si>
  <si>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</si>
  <si>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</si>
  <si>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</si>
  <si>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</si>
  <si>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</si>
  <si>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</si>
  <si>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</si>
  <si>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</si>
  <si>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</si>
  <si>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</si>
  <si>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</si>
  <si>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</si>
  <si>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</si>
  <si>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</si>
  <si>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</si>
  <si>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</si>
  <si>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</si>
  <si>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</si>
  <si>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</si>
  <si>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</si>
  <si>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</si>
  <si>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</si>
  <si>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</si>
  <si>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</si>
  <si>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</si>
  <si>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</si>
  <si>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</si>
  <si>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</si>
  <si>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</si>
  <si>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</si>
  <si>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</si>
  <si>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</si>
  <si>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</si>
  <si>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</si>
  <si>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</si>
  <si>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</si>
  <si>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</si>
  <si>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</si>
  <si>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</si>
  <si>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</si>
  <si>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</si>
  <si>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</si>
  <si>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</si>
  <si>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</si>
  <si>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</si>
  <si>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</si>
  <si>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</si>
  <si>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</si>
  <si>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</si>
  <si>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</si>
  <si>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</si>
  <si>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</si>
  <si>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</si>
  <si>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</si>
  <si>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</si>
  <si>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</si>
  <si>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</si>
  <si>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</si>
  <si>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</si>
  <si>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</si>
  <si>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</si>
  <si>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</si>
  <si>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</si>
  <si>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</si>
  <si>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</si>
  <si>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</si>
  <si>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</si>
  <si>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</si>
  <si>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</si>
  <si>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</si>
  <si>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</si>
  <si>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</si>
  <si>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</si>
  <si>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</si>
  <si>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</si>
  <si>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</si>
  <si>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</si>
  <si>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</si>
  <si>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</si>
  <si>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</si>
  <si>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</si>
  <si>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</si>
  <si>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</si>
  <si>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</si>
  <si>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</si>
  <si>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</si>
  <si>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</si>
  <si>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</si>
  <si>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</si>
  <si>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</si>
  <si>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</si>
  <si>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</si>
  <si>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</si>
  <si>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</si>
  <si>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</si>
  <si>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</si>
  <si>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</si>
  <si>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</si>
  <si>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</si>
  <si>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</si>
  <si>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</si>
  <si>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</si>
  <si>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</si>
  <si>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</si>
  <si>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</si>
  <si>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</si>
  <si>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</si>
  <si>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</si>
  <si>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</si>
  <si>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</si>
  <si>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</si>
  <si>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</si>
  <si>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</si>
  <si>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</si>
  <si>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</si>
  <si>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</si>
  <si>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</si>
  <si>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</si>
  <si>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</si>
  <si>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</si>
  <si>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</si>
  <si>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</si>
  <si>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</si>
  <si>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</si>
  <si>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</si>
  <si>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</si>
  <si>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</si>
  <si>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</si>
  <si>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</si>
  <si>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</si>
  <si>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</si>
  <si>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</si>
  <si>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</si>
  <si>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</si>
  <si>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</si>
  <si>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</si>
  <si>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</si>
  <si>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</si>
  <si>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</si>
  <si>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</si>
  <si>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</si>
  <si>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</si>
  <si>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</si>
  <si>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</si>
  <si>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</si>
  <si>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</si>
  <si>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</si>
  <si>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</si>
  <si>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</si>
  <si>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</si>
  <si>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</si>
  <si>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</si>
  <si>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</si>
  <si>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</si>
  <si>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</si>
  <si>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</si>
  <si>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</si>
  <si>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</si>
  <si>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</si>
  <si>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</si>
  <si>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</si>
  <si>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</si>
  <si>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</si>
  <si>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</si>
  <si>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</si>
  <si>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</si>
  <si>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</si>
  <si>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</si>
  <si>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</si>
  <si>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</si>
  <si>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</si>
  <si>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</si>
  <si>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</si>
  <si>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</si>
  <si>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</si>
  <si>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</si>
  <si>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</si>
  <si>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</si>
  <si>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</si>
  <si>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</si>
  <si>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</si>
  <si>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</si>
  <si>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</si>
  <si>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</si>
  <si>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</si>
  <si>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</si>
  <si>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</si>
  <si>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</si>
  <si>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</si>
  <si>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</si>
  <si>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</si>
  <si>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</si>
  <si>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</si>
  <si>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</si>
  <si>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</si>
  <si>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</si>
  <si>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</si>
  <si>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</si>
  <si>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</si>
  <si>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</si>
  <si>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</si>
  <si>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</si>
  <si>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</si>
  <si>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</si>
  <si>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</si>
  <si>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</si>
  <si>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</si>
  <si>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</si>
  <si>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</si>
  <si>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</si>
  <si>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</si>
  <si>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</si>
  <si>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</si>
  <si>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</si>
  <si>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</si>
  <si>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</si>
  <si>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</si>
  <si>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</si>
  <si>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</si>
  <si>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</si>
  <si>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</si>
  <si>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</si>
  <si>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</si>
  <si>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</si>
  <si>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</si>
  <si>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</si>
  <si>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</si>
  <si>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</si>
  <si>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</si>
  <si>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</si>
  <si>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</si>
  <si>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</si>
  <si>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</si>
  <si>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</si>
  <si>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</si>
  <si>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</si>
  <si>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</si>
  <si>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</si>
  <si>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</si>
  <si>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</si>
  <si>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</si>
  <si>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</si>
  <si>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</si>
  <si>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</si>
  <si>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</si>
  <si>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</si>
  <si>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</si>
  <si>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</si>
  <si>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</si>
  <si>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</si>
  <si>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</si>
  <si>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</si>
  <si>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</si>
  <si>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</si>
  <si>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</si>
  <si>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</si>
  <si>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</si>
  <si>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</si>
  <si>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</si>
  <si>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</si>
  <si>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</si>
  <si>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</si>
  <si>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</si>
  <si>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</si>
  <si>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</si>
  <si>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</si>
  <si>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</si>
  <si>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</si>
  <si>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</si>
  <si>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</si>
  <si>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</si>
  <si>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</si>
  <si>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</si>
  <si>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</si>
  <si>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</si>
  <si>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</si>
  <si>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</si>
  <si>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</si>
  <si>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</si>
  <si>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</si>
  <si>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</si>
  <si>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</si>
  <si>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</si>
  <si>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</si>
  <si>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</si>
  <si>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</si>
  <si>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</si>
  <si>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</si>
  <si>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</si>
  <si>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</si>
  <si>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</si>
  <si>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</si>
  <si>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</si>
  <si>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</si>
  <si>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</si>
  <si>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</si>
  <si>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</si>
  <si>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</si>
  <si>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</si>
  <si>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</si>
  <si>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</si>
  <si>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</si>
  <si>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</si>
  <si>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</si>
  <si>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</si>
  <si>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</si>
  <si>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</si>
  <si>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</si>
  <si>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</si>
  <si>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</si>
  <si>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</si>
  <si>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</si>
  <si>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</si>
  <si>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</si>
  <si>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</si>
  <si>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</si>
  <si>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</si>
  <si>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</si>
  <si>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</si>
  <si>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</si>
  <si>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</si>
  <si>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</si>
  <si>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</si>
  <si>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</si>
  <si>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</si>
  <si>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</si>
  <si>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</si>
  <si>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</si>
  <si>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</si>
  <si>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</si>
  <si>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</si>
  <si>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</si>
  <si>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</si>
  <si>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</si>
  <si>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</si>
  <si>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</si>
  <si>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</si>
  <si>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</si>
  <si>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</si>
  <si>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</si>
  <si>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</si>
  <si>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</si>
  <si>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</si>
  <si>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</si>
  <si>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</si>
  <si>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</si>
  <si>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</si>
  <si>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</si>
  <si>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</si>
  <si>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</si>
  <si>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</si>
  <si>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</si>
  <si>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</si>
  <si>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</si>
  <si>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</si>
  <si>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</si>
  <si>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</si>
  <si>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</si>
  <si>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</si>
  <si>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</si>
  <si>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</si>
  <si>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</si>
  <si>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</si>
  <si>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</si>
  <si>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</si>
  <si>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</si>
  <si>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</si>
  <si>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</si>
  <si>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</si>
  <si>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</si>
  <si>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</si>
  <si>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</si>
  <si>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</si>
  <si>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</si>
  <si>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</si>
  <si>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</si>
  <si>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</si>
  <si>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</si>
  <si>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</si>
  <si>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</si>
  <si>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</si>
  <si>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</si>
  <si>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</si>
  <si>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</si>
  <si>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</si>
  <si>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</si>
  <si>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</si>
  <si>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</si>
  <si>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</si>
  <si>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</si>
  <si>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</si>
  <si>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</si>
  <si>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</si>
  <si>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</si>
  <si>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</si>
  <si>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</si>
  <si>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</si>
  <si>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</si>
  <si>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</si>
  <si>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</si>
  <si>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</si>
  <si>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</si>
  <si>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</si>
  <si>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</si>
  <si>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</si>
  <si>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</si>
  <si>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</si>
  <si>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</si>
  <si>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</si>
  <si>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</si>
  <si>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</si>
  <si>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</si>
  <si>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</si>
  <si>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</si>
  <si>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</si>
  <si>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</si>
  <si>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</si>
  <si>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</si>
  <si>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</si>
  <si>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</si>
  <si>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</si>
  <si>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</si>
  <si>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</si>
  <si>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</si>
  <si>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</si>
  <si>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</si>
  <si>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</si>
  <si>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</si>
  <si>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</si>
  <si>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</si>
  <si>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</si>
  <si>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</si>
  <si>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</si>
  <si>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</si>
  <si>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</si>
  <si>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</si>
  <si>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</si>
  <si>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</si>
  <si>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</si>
  <si>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</si>
  <si>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</si>
  <si>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</si>
  <si>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</si>
  <si>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</si>
  <si>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</si>
  <si>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</si>
  <si>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</si>
  <si>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</si>
  <si>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</si>
  <si>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</si>
  <si>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</si>
  <si>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</si>
  <si>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</si>
  <si>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</si>
  <si>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</si>
  <si>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</si>
  <si>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</si>
  <si>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</si>
  <si>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</si>
  <si>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</si>
  <si>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</si>
  <si>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</si>
  <si>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</si>
  <si>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</si>
  <si>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</si>
  <si>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</si>
  <si>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</si>
  <si>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</si>
  <si>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</si>
  <si>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</si>
  <si>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</si>
  <si>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</si>
  <si>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</si>
  <si>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</si>
  <si>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</si>
  <si>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</si>
  <si>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</si>
  <si>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</si>
  <si>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</si>
  <si>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</si>
  <si>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</si>
  <si>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</si>
  <si>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</si>
  <si>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</si>
  <si>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</si>
  <si>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</si>
  <si>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</si>
  <si>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</si>
  <si>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</si>
  <si>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</si>
  <si>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</si>
  <si>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</si>
  <si>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</si>
  <si>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</si>
  <si>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</si>
  <si>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</si>
  <si>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</si>
  <si>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</si>
  <si>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</si>
  <si>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</si>
  <si>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</si>
  <si>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</si>
  <si>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</si>
  <si>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</si>
  <si>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</si>
  <si>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</si>
  <si>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</si>
  <si>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</si>
  <si>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</si>
  <si>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</si>
  <si>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</si>
  <si>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</si>
  <si>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</si>
  <si>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</si>
  <si>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</si>
  <si>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</si>
  <si>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</si>
  <si>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</si>
  <si>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</si>
  <si>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</si>
  <si>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</si>
  <si>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</si>
  <si>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</si>
  <si>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</si>
  <si>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</si>
  <si>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</si>
  <si>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</si>
  <si>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</si>
  <si>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</si>
  <si>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</si>
  <si>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</si>
  <si>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</si>
  <si>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</si>
  <si>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</si>
  <si>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</si>
  <si>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</si>
  <si>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</si>
  <si>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</si>
  <si>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</si>
  <si>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</si>
  <si>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</si>
  <si>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</si>
  <si>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</si>
  <si>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</si>
  <si>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</si>
  <si>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</si>
  <si>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</si>
  <si>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</si>
  <si>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</si>
  <si>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</si>
  <si>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</si>
  <si>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</si>
  <si>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</si>
  <si>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</si>
  <si>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</si>
  <si>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</si>
  <si>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</si>
  <si>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</si>
  <si>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</si>
  <si>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</si>
  <si>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</si>
  <si>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</si>
  <si>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</si>
  <si>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</si>
  <si>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</si>
  <si>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</si>
  <si>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</si>
  <si>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</si>
  <si>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</si>
  <si>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</si>
  <si>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</si>
  <si>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</si>
  <si>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</si>
  <si>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</si>
  <si>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</si>
  <si>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</si>
  <si>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</si>
  <si>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</si>
  <si>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</si>
  <si>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</si>
  <si>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</si>
  <si>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</si>
  <si>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</si>
  <si>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</si>
  <si>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</si>
  <si>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</si>
  <si>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</si>
  <si>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</si>
  <si>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</si>
  <si>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</si>
  <si>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</si>
  <si>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</si>
  <si>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</si>
  <si>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</si>
  <si>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</si>
  <si>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</si>
  <si>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</si>
  <si>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</si>
  <si>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</si>
  <si>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</si>
  <si>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</si>
  <si>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</si>
  <si>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</si>
  <si>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</si>
  <si>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</si>
  <si>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</si>
  <si>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</si>
  <si>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</si>
  <si>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</si>
  <si>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</si>
  <si>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</si>
  <si>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</si>
  <si>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</si>
  <si>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</si>
  <si>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</si>
  <si>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</si>
  <si>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</si>
  <si>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</si>
  <si>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</si>
  <si>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</si>
  <si>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</si>
  <si>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</si>
  <si>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</si>
  <si>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</si>
  <si>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</si>
  <si>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</si>
  <si>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</si>
  <si>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</si>
  <si>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</si>
  <si>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</si>
  <si>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</si>
  <si>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</si>
  <si>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</si>
  <si>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</si>
  <si>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</si>
  <si>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</si>
  <si>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</si>
  <si>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</si>
  <si>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</si>
  <si>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</si>
  <si>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</si>
  <si>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</si>
  <si>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</si>
  <si>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</si>
  <si>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</si>
  <si>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</si>
  <si>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</si>
  <si>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</si>
  <si>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</si>
  <si>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</si>
  <si>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</si>
  <si>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</si>
  <si>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</si>
  <si>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</si>
  <si>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</si>
  <si>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</si>
  <si>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</si>
  <si>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</si>
  <si>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</si>
  <si>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</si>
  <si>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</si>
  <si>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</si>
  <si>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</si>
  <si>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</si>
  <si>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</si>
  <si>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</si>
  <si>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</si>
  <si>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</si>
  <si>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</si>
  <si>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</si>
  <si>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</si>
  <si>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</si>
  <si>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</si>
  <si>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</si>
  <si>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</si>
  <si>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</si>
  <si>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</si>
  <si>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</si>
  <si>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</si>
  <si>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</si>
  <si>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</si>
  <si>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</si>
  <si>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</si>
  <si>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</si>
  <si>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</si>
  <si>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</si>
  <si>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</si>
  <si>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</si>
  <si>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</si>
  <si>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</si>
  <si>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</si>
  <si>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</si>
  <si>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</si>
  <si>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</si>
  <si>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</si>
  <si>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</si>
  <si>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</si>
  <si>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</si>
  <si>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</si>
  <si>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</si>
  <si>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</si>
  <si>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</si>
  <si>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</si>
  <si>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</si>
  <si>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</si>
  <si>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</si>
  <si>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</si>
  <si>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</si>
  <si>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</si>
  <si>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</si>
  <si>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</si>
  <si>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</si>
  <si>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</si>
  <si>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</si>
  <si>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</si>
  <si>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</si>
  <si>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</si>
  <si>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</si>
  <si>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</si>
  <si>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</si>
  <si>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</si>
  <si>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</si>
  <si>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</si>
  <si>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</si>
  <si>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</si>
  <si>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</si>
  <si>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</si>
  <si>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</si>
  <si>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</si>
  <si>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</si>
  <si>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</si>
  <si>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</si>
  <si>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</si>
  <si>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</si>
  <si>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</si>
  <si>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</si>
  <si>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</si>
  <si>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</si>
  <si>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</si>
  <si>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</si>
  <si>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</si>
  <si>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</si>
  <si>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</si>
  <si>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</si>
  <si>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</si>
  <si>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</si>
  <si>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</si>
  <si>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</si>
  <si>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</si>
  <si>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</si>
  <si>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</si>
  <si>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</si>
  <si>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</si>
  <si>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</si>
  <si>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</si>
  <si>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</si>
  <si>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</si>
  <si>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</si>
  <si>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</si>
  <si>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</si>
  <si>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</si>
  <si>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</si>
  <si>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</si>
  <si>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</si>
  <si>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</si>
  <si>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</si>
  <si>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</si>
  <si>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</si>
  <si>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</si>
  <si>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</si>
  <si>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</si>
  <si>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</si>
  <si>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</si>
  <si>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</si>
  <si>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</si>
  <si>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</si>
  <si>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</si>
  <si>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</si>
  <si>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</si>
  <si>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</si>
  <si>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</si>
  <si>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</si>
  <si>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</si>
  <si>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</si>
  <si>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</si>
  <si>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</si>
  <si>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</si>
  <si>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</si>
  <si>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</si>
  <si>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</si>
  <si>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</si>
  <si>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</si>
  <si>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</si>
  <si>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</si>
  <si>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</si>
  <si>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</si>
  <si>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</si>
  <si>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</si>
  <si>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</si>
  <si>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</si>
  <si>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</si>
  <si>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</si>
  <si>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</si>
  <si>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</si>
  <si>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</si>
  <si>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</si>
  <si>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</si>
  <si>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</si>
  <si>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</si>
  <si>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</si>
  <si>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</si>
  <si>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</si>
  <si>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</si>
  <si>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</si>
  <si>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</si>
  <si>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</si>
  <si>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</si>
  <si>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</si>
  <si>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</si>
  <si>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</si>
  <si>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</si>
  <si>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</si>
  <si>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</si>
  <si>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</si>
  <si>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</si>
  <si>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</si>
  <si>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</si>
  <si>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</si>
  <si>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</si>
  <si>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</si>
  <si>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</si>
  <si>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</si>
  <si>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</si>
  <si>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</si>
  <si>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</si>
  <si>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</si>
  <si>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</si>
  <si>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</si>
  <si>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</si>
  <si>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</si>
  <si>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</si>
  <si>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</si>
  <si>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</si>
  <si>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</si>
  <si>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</si>
  <si>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</si>
  <si>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</si>
  <si>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</si>
  <si>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</si>
  <si>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</si>
  <si>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</si>
  <si>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</si>
  <si>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</si>
  <si>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</si>
  <si>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</si>
  <si>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</si>
  <si>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</si>
  <si>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</si>
  <si>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</si>
  <si>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</si>
  <si>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</si>
  <si>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</si>
  <si>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</si>
  <si>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</si>
  <si>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</si>
  <si>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</si>
  <si>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</si>
  <si>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</si>
  <si>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</si>
  <si>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</si>
  <si>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</si>
  <si>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</si>
  <si>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</si>
  <si>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</si>
  <si>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</si>
  <si>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</si>
  <si>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</si>
  <si>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</si>
  <si>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</si>
  <si>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</si>
  <si>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</si>
  <si>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</si>
  <si>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</si>
  <si>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</si>
  <si>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</si>
  <si>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</si>
  <si>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</si>
  <si>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</si>
  <si>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</si>
  <si>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</si>
  <si>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</si>
  <si>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</si>
  <si>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</si>
  <si>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</si>
  <si>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</si>
  <si>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</si>
  <si>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</si>
  <si>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</si>
  <si>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</si>
  <si>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</si>
  <si>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</si>
  <si>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</si>
  <si>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</si>
  <si>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</si>
  <si>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</si>
  <si>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</si>
  <si>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</si>
  <si>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</si>
  <si>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</si>
  <si>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</si>
  <si>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</si>
  <si>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</si>
  <si>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</si>
  <si>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</si>
  <si>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</si>
  <si>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</si>
  <si>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</si>
  <si>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</si>
  <si>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</si>
  <si>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</si>
  <si>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</si>
  <si>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</si>
  <si>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</si>
  <si>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</si>
  <si>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</si>
  <si>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</si>
  <si>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</si>
  <si>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</si>
  <si>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</si>
  <si>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</si>
  <si>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</si>
  <si>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</si>
  <si>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</si>
  <si>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</si>
  <si>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</si>
  <si>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</si>
  <si>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</si>
  <si>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</si>
  <si>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</si>
  <si>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</si>
  <si>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</si>
  <si>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</si>
  <si>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</si>
  <si>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</si>
  <si>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</si>
  <si>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</si>
  <si>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</si>
  <si>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</si>
  <si>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</si>
  <si>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</si>
  <si>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</si>
  <si>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</si>
  <si>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</si>
  <si>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</si>
  <si>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</si>
  <si>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</si>
  <si>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</si>
  <si>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</si>
  <si>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</si>
  <si>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</si>
  <si>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</si>
  <si>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</si>
  <si>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</si>
  <si>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</si>
  <si>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</si>
  <si>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</si>
  <si>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</si>
  <si>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</si>
  <si>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</si>
  <si>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</si>
  <si>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</si>
  <si>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</si>
  <si>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</si>
  <si>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</si>
  <si>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</si>
  <si>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</si>
  <si>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</si>
  <si>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</si>
  <si>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</si>
  <si>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</si>
  <si>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</si>
  <si>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</si>
  <si>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</si>
  <si>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</si>
  <si>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</si>
  <si>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</si>
  <si>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</si>
  <si>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</si>
  <si>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</si>
  <si>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</si>
  <si>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</si>
  <si>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</si>
  <si>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</si>
  <si>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</si>
  <si>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</si>
  <si>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</si>
  <si>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</si>
  <si>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</si>
  <si>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</si>
  <si>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</si>
  <si>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</si>
  <si>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</si>
  <si>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</si>
  <si>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</si>
  <si>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</si>
  <si>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</si>
  <si>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</si>
  <si>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</si>
  <si>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</si>
  <si>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</si>
  <si>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</si>
  <si>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</si>
  <si>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</si>
  <si>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</si>
  <si>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</si>
  <si>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</si>
  <si>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</si>
  <si>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</si>
  <si>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</si>
  <si>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</si>
  <si>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</si>
  <si>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</si>
  <si>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</si>
  <si>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</si>
  <si>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</si>
  <si>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</si>
  <si>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</si>
  <si>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</si>
  <si>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</si>
  <si>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</si>
  <si>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</si>
  <si>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</si>
  <si>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</si>
  <si>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</si>
  <si>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</si>
  <si>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</si>
  <si>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</si>
  <si>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</si>
  <si>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</si>
  <si>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</si>
  <si>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</si>
  <si>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</si>
  <si>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</si>
  <si>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</si>
  <si>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</si>
  <si>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</si>
  <si>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</si>
  <si>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</si>
  <si>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</si>
  <si>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</si>
  <si>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</si>
  <si>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</si>
  <si>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</si>
  <si>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</si>
  <si>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</si>
  <si>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</si>
  <si>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</si>
  <si>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</si>
  <si>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</si>
  <si>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</si>
  <si>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</si>
  <si>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</si>
  <si>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</si>
  <si>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</si>
  <si>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</si>
  <si>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</si>
  <si>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</si>
  <si>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</si>
  <si>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</si>
  <si>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</si>
  <si>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</si>
  <si>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</si>
  <si>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</si>
  <si>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</si>
  <si>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</si>
  <si>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</si>
  <si>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</si>
  <si>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</si>
  <si>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</si>
  <si>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</si>
  <si>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</si>
  <si>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</si>
  <si>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</si>
  <si>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</si>
  <si>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</si>
  <si>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</si>
  <si>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</si>
  <si>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</si>
  <si>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</si>
  <si>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</si>
  <si>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</si>
  <si>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</si>
  <si>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</si>
  <si>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</si>
  <si>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</si>
  <si>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</si>
  <si>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</si>
  <si>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</si>
  <si>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</si>
  <si>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</si>
  <si>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</si>
  <si>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</si>
  <si>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</si>
  <si>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</si>
  <si>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</si>
  <si>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</si>
  <si>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</si>
  <si>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</si>
  <si>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</si>
  <si>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</si>
  <si>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</si>
  <si>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</si>
  <si>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</si>
  <si>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</si>
  <si>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</si>
  <si>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</si>
  <si>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</si>
  <si>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</si>
  <si>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</si>
  <si>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</si>
  <si>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</si>
  <si>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</si>
  <si>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</si>
  <si>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</si>
  <si>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</si>
  <si>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</si>
  <si>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</si>
  <si>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</si>
  <si>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</si>
  <si>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</si>
  <si>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</si>
  <si>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</si>
  <si>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</si>
  <si>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</si>
  <si>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</si>
  <si>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</si>
  <si>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</si>
  <si>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</si>
  <si>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</si>
  <si>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</si>
  <si>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</si>
  <si>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</si>
  <si>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</si>
  <si>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</si>
  <si>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</si>
  <si>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</si>
  <si>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</si>
  <si>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</si>
  <si>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</si>
  <si>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</si>
  <si>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</si>
  <si>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</si>
  <si>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</si>
  <si>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</si>
  <si>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</si>
  <si>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</si>
  <si>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</si>
  <si>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</si>
  <si>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</si>
  <si>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</si>
  <si>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</si>
  <si>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</si>
  <si>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</si>
  <si>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</si>
  <si>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</si>
  <si>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</si>
  <si>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</si>
  <si>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</si>
  <si>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</si>
  <si>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</si>
  <si>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</si>
  <si>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</si>
  <si>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</si>
  <si>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</si>
  <si>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</si>
  <si>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</si>
  <si>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</si>
  <si>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</si>
  <si>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</si>
  <si>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</si>
  <si>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</si>
  <si>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</si>
  <si>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</si>
  <si>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</si>
  <si>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</si>
  <si>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</si>
  <si>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</si>
  <si>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</si>
  <si>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</si>
  <si>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</si>
  <si>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</si>
  <si>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</si>
  <si>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</si>
  <si>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</si>
  <si>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</si>
  <si>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</si>
  <si>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</si>
  <si>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</si>
  <si>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</si>
  <si>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</si>
  <si>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</si>
  <si>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</si>
  <si>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</si>
  <si>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</si>
  <si>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</si>
  <si>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</si>
  <si>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</si>
  <si>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</si>
  <si>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</si>
  <si>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</si>
  <si>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</si>
  <si>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</si>
  <si>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</si>
  <si>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</si>
  <si>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</si>
  <si>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</si>
  <si>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</si>
  <si>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</si>
  <si>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</si>
  <si>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</si>
  <si>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</si>
  <si>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</si>
  <si>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</si>
  <si>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</si>
  <si>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</si>
  <si>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</si>
  <si>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</si>
  <si>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</si>
  <si>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</si>
  <si>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</si>
  <si>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</si>
  <si>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</si>
  <si>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</si>
  <si>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</si>
  <si>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</si>
  <si>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</si>
  <si>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</si>
  <si>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</si>
  <si>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</si>
  <si>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</si>
  <si>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</si>
  <si>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</si>
  <si>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</si>
  <si>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</si>
  <si>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</si>
  <si>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</si>
  <si>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</si>
  <si>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</si>
  <si>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</si>
  <si>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</si>
  <si>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</si>
  <si>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</si>
  <si>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</si>
  <si>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</si>
  <si>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</si>
  <si>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</si>
  <si>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</si>
  <si>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</si>
  <si>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</si>
  <si>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</si>
  <si>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</si>
  <si>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</si>
  <si>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</si>
  <si>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</si>
  <si>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</si>
  <si>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</si>
  <si>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</si>
  <si>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</si>
  <si>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</si>
  <si>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</si>
  <si>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</si>
  <si>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</si>
  <si>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</si>
  <si>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</si>
  <si>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</si>
  <si>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</si>
  <si>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</si>
  <si>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</si>
  <si>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</si>
  <si>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</si>
  <si>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</si>
  <si>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</si>
  <si>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</si>
  <si>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</si>
  <si>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</si>
  <si>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</si>
  <si>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</si>
  <si>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</si>
  <si>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</si>
  <si>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</si>
  <si>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</si>
  <si>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</si>
  <si>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</si>
  <si>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</si>
  <si>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</si>
  <si>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</si>
  <si>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</si>
  <si>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</si>
  <si>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</si>
  <si>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</si>
  <si>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</si>
  <si>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</si>
  <si>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</si>
  <si>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</si>
  <si>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</si>
  <si>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</si>
  <si>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</si>
  <si>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</si>
  <si>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</si>
  <si>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</si>
  <si>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</si>
  <si>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</si>
  <si>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</si>
  <si>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</si>
  <si>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</si>
  <si>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</si>
  <si>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</si>
  <si>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</si>
  <si>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</si>
  <si>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</si>
  <si>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</si>
  <si>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</si>
  <si>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</si>
  <si>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</si>
  <si>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</si>
  <si>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</si>
  <si>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</si>
  <si>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</si>
  <si>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</si>
  <si>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</si>
  <si>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</si>
  <si>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</si>
  <si>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</si>
  <si>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</si>
  <si>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</si>
  <si>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</si>
  <si>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</si>
  <si>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</si>
  <si>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</si>
  <si>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</si>
  <si>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</si>
  <si>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</si>
  <si>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</si>
  <si>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</si>
  <si>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</si>
  <si>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</si>
  <si>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</si>
  <si>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</si>
  <si>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</si>
  <si>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</si>
  <si>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</si>
  <si>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</si>
  <si>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</si>
  <si>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</si>
  <si>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</si>
  <si>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</si>
  <si>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</si>
  <si>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</si>
  <si>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</si>
  <si>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</si>
  <si>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</si>
  <si>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</si>
  <si>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</si>
  <si>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</si>
  <si>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</si>
  <si>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</si>
  <si>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</si>
  <si>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</si>
  <si>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</si>
  <si>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</si>
  <si>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</si>
  <si>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</si>
  <si>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</si>
  <si>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</si>
  <si>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</si>
  <si>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</si>
  <si>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</si>
  <si>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</si>
  <si>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</si>
  <si>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</si>
  <si>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</si>
  <si>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</si>
  <si>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</si>
  <si>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</si>
  <si>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</si>
  <si>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</si>
  <si>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</si>
  <si>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</si>
  <si>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</si>
  <si>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</si>
  <si>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</si>
  <si>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</si>
  <si>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</si>
  <si>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</si>
  <si>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</si>
  <si>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</si>
  <si>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</si>
  <si>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</si>
  <si>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</si>
  <si>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</si>
  <si>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</si>
  <si>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</si>
  <si>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</si>
  <si>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</si>
  <si>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</si>
  <si>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</si>
  <si>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</si>
  <si>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</si>
  <si>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</si>
  <si>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</si>
  <si>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</si>
  <si>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</si>
  <si>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</si>
  <si>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</si>
  <si>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</si>
  <si>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</si>
  <si>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</si>
  <si>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</si>
  <si>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</si>
  <si>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</si>
  <si>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</si>
  <si>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</si>
  <si>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</si>
  <si>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</si>
  <si>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</si>
  <si>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</si>
  <si>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</si>
  <si>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</si>
  <si>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</si>
  <si>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</si>
  <si>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</si>
  <si>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</si>
  <si>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</si>
  <si>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</si>
  <si>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</si>
  <si>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</si>
  <si>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</si>
  <si>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</si>
  <si>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</si>
  <si>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</si>
  <si>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</si>
  <si>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</si>
  <si>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</si>
  <si>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</si>
  <si>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</si>
  <si>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</si>
  <si>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</si>
  <si>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</si>
  <si>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</si>
  <si>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</si>
  <si>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</si>
  <si>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</si>
  <si>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</si>
  <si>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</si>
  <si>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</si>
  <si>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</si>
  <si>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</si>
  <si>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</si>
  <si>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</si>
  <si>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</si>
  <si>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</si>
  <si>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</si>
  <si>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</si>
  <si>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</si>
  <si>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</si>
  <si>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</si>
  <si>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</si>
  <si>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</si>
  <si>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</si>
  <si>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</si>
  <si>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</si>
  <si>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</si>
  <si>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</si>
  <si>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</si>
  <si>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</si>
  <si>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</si>
  <si>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</si>
  <si>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</si>
  <si>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</si>
  <si>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</si>
  <si>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</si>
  <si>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</si>
  <si>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</si>
  <si>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</si>
  <si>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</si>
  <si>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</si>
  <si>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</si>
  <si>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</si>
  <si>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</si>
  <si>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</si>
  <si>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</si>
  <si>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</si>
  <si>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</si>
  <si>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</si>
  <si>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</si>
  <si>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</si>
  <si>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</si>
  <si>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</si>
  <si>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</si>
  <si>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</si>
  <si>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</si>
  <si>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</si>
  <si>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</si>
  <si>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</si>
  <si>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</si>
  <si>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</si>
  <si>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</si>
  <si>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</si>
  <si>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</si>
  <si>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</si>
  <si>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</si>
  <si>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</si>
  <si>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</si>
  <si>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</si>
  <si>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</si>
  <si>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</si>
  <si>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</si>
  <si>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</si>
  <si>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</si>
  <si>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</si>
  <si>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</si>
  <si>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</si>
  <si>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</si>
  <si>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</si>
  <si>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</si>
  <si>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</si>
  <si>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</si>
  <si>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</si>
  <si>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</si>
  <si>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</si>
  <si>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</si>
  <si>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</si>
  <si>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</si>
  <si>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</si>
  <si>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</si>
  <si>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</si>
  <si>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</si>
  <si>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</si>
  <si>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</si>
  <si>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</si>
  <si>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</si>
  <si>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</si>
  <si>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</si>
  <si>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</si>
  <si>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</si>
  <si>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</si>
  <si>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</si>
  <si>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</si>
  <si>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</si>
  <si>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</si>
  <si>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</si>
  <si>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</si>
  <si>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</si>
  <si>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</si>
  <si>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</si>
  <si>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</si>
  <si>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</si>
  <si>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</si>
  <si>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</si>
  <si>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</si>
  <si>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</si>
  <si>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</si>
  <si>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</si>
  <si>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</si>
  <si>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</si>
  <si>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</si>
  <si>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</si>
  <si>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</si>
  <si>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</si>
  <si>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</si>
  <si>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</si>
  <si>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</si>
  <si>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</si>
  <si>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</si>
  <si>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</si>
  <si>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</si>
  <si>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</si>
  <si>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</si>
  <si>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</si>
  <si>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</si>
  <si>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</si>
  <si>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</si>
  <si>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</si>
  <si>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</si>
  <si>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</si>
  <si>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</si>
  <si>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</si>
  <si>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</si>
  <si>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</si>
  <si>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</si>
  <si>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</si>
  <si>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</si>
  <si>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</si>
  <si>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</si>
  <si>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</si>
  <si>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</si>
  <si>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</si>
  <si>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</si>
  <si>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</si>
  <si>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</si>
  <si>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</si>
  <si>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</si>
  <si>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</si>
  <si>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</si>
  <si>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</si>
  <si>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</si>
  <si>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</si>
  <si>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</si>
  <si>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</si>
  <si>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</si>
  <si>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</si>
  <si>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</si>
  <si>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</si>
  <si>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</si>
  <si>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</si>
  <si>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</si>
  <si>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</si>
  <si>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</si>
  <si>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</si>
  <si>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</si>
  <si>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</si>
  <si>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</si>
  <si>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</si>
  <si>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</si>
  <si>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</si>
  <si>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</si>
  <si>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</si>
  <si>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</si>
  <si>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</si>
  <si>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</si>
  <si>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</si>
  <si>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</si>
  <si>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</si>
  <si>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</si>
  <si>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</si>
  <si>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</si>
  <si>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</si>
  <si>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</si>
  <si>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</si>
  <si>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</si>
  <si>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</si>
  <si>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</si>
  <si>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</si>
  <si>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</si>
  <si>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</si>
  <si>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</si>
  <si>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</si>
  <si>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</si>
  <si>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</si>
  <si>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</si>
  <si>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</si>
  <si>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</si>
  <si>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</si>
  <si>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</si>
  <si>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</si>
  <si>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</si>
  <si>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</si>
  <si>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</si>
  <si>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</si>
  <si>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</si>
  <si>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</si>
  <si>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</si>
  <si>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</si>
  <si>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</si>
  <si>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</si>
  <si>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</si>
  <si>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</si>
  <si>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</si>
  <si>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</si>
  <si>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</si>
  <si>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</si>
  <si>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</si>
  <si>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</si>
  <si>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</si>
  <si>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</si>
  <si>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</si>
  <si>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</si>
  <si>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</si>
  <si>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</si>
  <si>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</si>
  <si>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</si>
  <si>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</si>
  <si>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</si>
  <si>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</si>
  <si>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</si>
  <si>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</si>
  <si>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</si>
  <si>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</si>
  <si>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</si>
  <si>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</si>
  <si>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</si>
  <si>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</si>
  <si>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</si>
  <si>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</si>
  <si>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</si>
  <si>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</si>
  <si>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</si>
  <si>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</si>
  <si>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</si>
  <si>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</si>
  <si>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</si>
  <si>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</si>
  <si>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</si>
  <si>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</si>
  <si>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</si>
  <si>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</si>
  <si>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</si>
  <si>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</si>
  <si>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</si>
  <si>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</si>
  <si>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</si>
  <si>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</si>
  <si>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</si>
  <si>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</si>
  <si>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</si>
  <si>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</si>
  <si>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</si>
  <si>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</si>
  <si>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</si>
  <si>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</si>
  <si>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</si>
  <si>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</si>
  <si>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</si>
  <si>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</si>
  <si>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</si>
  <si>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</si>
  <si>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</si>
  <si>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</si>
  <si>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</si>
  <si>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</si>
  <si>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</si>
  <si>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</si>
  <si>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</si>
  <si>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</si>
  <si>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</si>
  <si>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</si>
  <si>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</si>
  <si>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</si>
  <si>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</si>
  <si>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</si>
  <si>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</si>
  <si>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</si>
  <si>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</si>
  <si>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</si>
  <si>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</si>
  <si>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</si>
  <si>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</si>
  <si>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</si>
  <si>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</si>
  <si>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</si>
  <si>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</si>
  <si>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</si>
  <si>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</si>
  <si>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</si>
  <si>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</si>
  <si>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</si>
  <si>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</si>
  <si>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</si>
  <si>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</si>
  <si>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</si>
  <si>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</si>
  <si>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</si>
  <si>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</si>
  <si>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</si>
  <si>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</si>
  <si>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</si>
  <si>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</si>
  <si>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</si>
  <si>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</si>
  <si>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</si>
  <si>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</si>
  <si>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</si>
  <si>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</si>
  <si>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</si>
  <si>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</si>
  <si>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</si>
  <si>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</si>
  <si>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</si>
  <si>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</si>
  <si>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</si>
  <si>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</si>
  <si>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</si>
  <si>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</si>
  <si>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</si>
  <si>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</si>
  <si>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</si>
  <si>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</si>
  <si>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</si>
  <si>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</si>
  <si>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</si>
  <si>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</si>
  <si>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</si>
  <si>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</si>
  <si>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</si>
  <si>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</si>
  <si>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</si>
  <si>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</si>
  <si>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</si>
  <si>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</si>
  <si>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</si>
  <si>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</si>
  <si>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</si>
  <si>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</si>
  <si>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</si>
  <si>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</si>
  <si>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</si>
  <si>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</si>
  <si>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</si>
  <si>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</si>
  <si>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</si>
  <si>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</si>
  <si>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</si>
  <si>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</si>
  <si>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</si>
  <si>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</si>
  <si>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</si>
  <si>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</si>
  <si>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</si>
  <si>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</si>
  <si>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</si>
  <si>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</si>
  <si>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</si>
  <si>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</si>
  <si>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</si>
  <si>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</si>
  <si>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</si>
  <si>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</si>
  <si>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</si>
  <si>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</si>
  <si>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</si>
  <si>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</si>
  <si>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</si>
  <si>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</si>
  <si>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</si>
  <si>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</si>
  <si>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</si>
  <si>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</si>
  <si>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</si>
  <si>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</si>
  <si>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</si>
  <si>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</si>
  <si>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</si>
  <si>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</si>
  <si>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</si>
  <si>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</si>
  <si>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</si>
  <si>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</si>
  <si>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</si>
  <si>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</si>
  <si>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</si>
  <si>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</si>
  <si>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</si>
  <si>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</si>
  <si>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</si>
  <si>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</si>
  <si>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</si>
  <si>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</si>
  <si>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</si>
  <si>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</si>
  <si>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</si>
  <si>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</si>
  <si>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</si>
  <si>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</si>
  <si>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</si>
  <si>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</si>
  <si>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</si>
  <si>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</si>
  <si>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</si>
  <si>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</si>
  <si>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</si>
  <si>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</si>
  <si>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</si>
  <si>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</si>
  <si>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</si>
  <si>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</si>
  <si>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</si>
  <si>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</si>
  <si>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</si>
  <si>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</si>
  <si>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</si>
  <si>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</si>
  <si>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</si>
  <si>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</si>
  <si>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</si>
  <si>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</si>
  <si>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</si>
  <si>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</si>
  <si>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</si>
  <si>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</si>
  <si>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</si>
  <si>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</si>
  <si>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</si>
  <si>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</si>
  <si>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</si>
  <si>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</si>
  <si>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</si>
  <si>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</si>
  <si>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</si>
  <si>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</si>
  <si>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</si>
  <si>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</si>
  <si>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</si>
  <si>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</si>
  <si>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</si>
  <si>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</si>
  <si>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</si>
  <si>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</si>
  <si>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</si>
  <si>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</si>
  <si>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</si>
  <si>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</si>
  <si>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</si>
  <si>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</si>
  <si>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</si>
  <si>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</si>
  <si>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</si>
  <si>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</si>
  <si>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</si>
  <si>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</si>
  <si>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</si>
  <si>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</si>
  <si>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</si>
  <si>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</si>
  <si>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</si>
  <si>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</si>
  <si>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</si>
  <si>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</si>
  <si>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</si>
  <si>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</si>
  <si>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</si>
  <si>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</si>
  <si>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</si>
  <si>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</si>
  <si>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</si>
  <si>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</si>
  <si>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</si>
  <si>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</si>
  <si>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</si>
  <si>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</si>
  <si>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</si>
  <si>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</si>
  <si>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</si>
  <si>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</si>
  <si>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</si>
  <si>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</si>
  <si>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</si>
  <si>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</si>
  <si>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</si>
  <si>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</si>
  <si>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</si>
  <si>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</si>
  <si>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</si>
  <si>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</si>
  <si>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</si>
  <si>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</si>
  <si>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</si>
  <si>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</si>
  <si>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</si>
  <si>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</si>
  <si>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</si>
  <si>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</si>
  <si>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</si>
  <si>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</si>
  <si>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</si>
  <si>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</si>
  <si>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</si>
  <si>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</si>
  <si>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</si>
  <si>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</si>
  <si>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</si>
  <si>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</si>
  <si>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</si>
  <si>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</si>
  <si>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</si>
  <si>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</si>
  <si>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</si>
  <si>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</si>
  <si>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</si>
  <si>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</si>
  <si>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</si>
  <si>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</si>
  <si>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</si>
  <si>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</si>
  <si>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</si>
  <si>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</si>
  <si>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</si>
  <si>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</si>
  <si>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</si>
  <si>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</si>
  <si>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</si>
  <si>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</si>
  <si>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</si>
  <si>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</si>
  <si>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</si>
  <si>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</si>
  <si>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</si>
  <si>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</si>
  <si>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</si>
  <si>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</si>
  <si>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</si>
  <si>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</si>
  <si>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</si>
  <si>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</si>
  <si>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</si>
  <si>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</si>
  <si>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</si>
  <si>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</si>
  <si>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</si>
  <si>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</si>
  <si>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</si>
  <si>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</si>
  <si>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</si>
  <si>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</si>
  <si>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</si>
  <si>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</si>
  <si>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</si>
  <si>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</si>
  <si>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</si>
  <si>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</si>
  <si>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</si>
  <si>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</si>
  <si>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</si>
  <si>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</si>
  <si>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</si>
  <si>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</si>
  <si>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</si>
  <si>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</si>
  <si>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</si>
  <si>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</si>
  <si>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</si>
  <si>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</si>
  <si>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</si>
  <si>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</si>
  <si>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</si>
  <si>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</si>
  <si>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</si>
  <si>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</si>
  <si>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</si>
  <si>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</si>
  <si>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</si>
  <si>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</si>
  <si>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</si>
  <si>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</si>
  <si>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</si>
  <si>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</si>
  <si>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</si>
  <si>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</si>
  <si>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</si>
  <si>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</si>
  <si>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</si>
  <si>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</si>
  <si>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</si>
  <si>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</si>
  <si>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</si>
  <si>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</si>
  <si>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</si>
  <si>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</si>
  <si>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</si>
  <si>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</si>
  <si>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</si>
  <si>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</si>
  <si>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</si>
  <si>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</si>
  <si>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</si>
  <si>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</si>
  <si>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</si>
  <si>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</si>
  <si>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</si>
  <si>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</si>
  <si>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</si>
  <si>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</si>
  <si>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</si>
  <si>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</si>
  <si>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</si>
  <si>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</si>
  <si>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</si>
  <si>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</si>
  <si>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</si>
  <si>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</si>
  <si>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</si>
  <si>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</si>
  <si>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</si>
  <si>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</si>
  <si>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</si>
  <si>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</si>
  <si>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</si>
  <si>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</si>
  <si>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</si>
  <si>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</si>
  <si>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</si>
  <si>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</si>
  <si>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</si>
  <si>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</si>
  <si>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</si>
  <si>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</si>
  <si>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</si>
  <si>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</si>
  <si>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</si>
  <si>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</si>
  <si>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</si>
  <si>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</si>
  <si>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</si>
  <si>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</si>
  <si>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</si>
  <si>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</si>
  <si>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</si>
  <si>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</si>
  <si>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</si>
  <si>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</si>
  <si>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</si>
  <si>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</si>
  <si>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</si>
  <si>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</si>
  <si>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</si>
  <si>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</si>
  <si>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</si>
  <si>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</si>
  <si>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</si>
  <si>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</si>
  <si>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</si>
  <si>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</si>
  <si>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</si>
  <si>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</si>
  <si>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</si>
  <si>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</si>
  <si>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</si>
  <si>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</si>
  <si>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</si>
  <si>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</si>
  <si>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</si>
  <si>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</si>
  <si>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</si>
  <si>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</si>
  <si>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</si>
  <si>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</si>
  <si>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</si>
  <si>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</si>
  <si>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</si>
  <si>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</si>
  <si>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</si>
  <si>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</si>
  <si>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</si>
  <si>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</si>
  <si>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</si>
  <si>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</si>
  <si>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</si>
  <si>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</si>
  <si>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</si>
  <si>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</si>
  <si>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</si>
  <si>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</si>
  <si>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</si>
  <si>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</si>
  <si>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</si>
  <si>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</si>
  <si>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</si>
  <si>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</si>
  <si>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</si>
  <si>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</si>
  <si>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</si>
  <si>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</si>
  <si>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</si>
  <si>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</si>
  <si>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</si>
  <si>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</si>
  <si>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</si>
  <si>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</si>
  <si>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</si>
  <si>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</si>
  <si>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</si>
  <si>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</si>
  <si>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</si>
  <si>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</si>
  <si>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</si>
  <si>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</si>
  <si>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</si>
  <si>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</si>
  <si>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</si>
  <si>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</si>
  <si>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</si>
  <si>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</si>
  <si>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</si>
  <si>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</si>
  <si>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</si>
  <si>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</si>
  <si>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</si>
  <si>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</si>
  <si>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</si>
  <si>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</si>
  <si>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</si>
  <si>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</si>
  <si>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</si>
  <si>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</si>
  <si>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</si>
  <si>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</si>
  <si>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</si>
  <si>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</si>
  <si>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</si>
  <si>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</si>
  <si>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</si>
  <si>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</si>
  <si>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</si>
  <si>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</si>
  <si>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</si>
  <si>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</si>
  <si>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</si>
  <si>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</si>
  <si>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</si>
  <si>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</si>
  <si>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</si>
  <si>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</si>
  <si>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</si>
  <si>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</si>
  <si>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</si>
  <si>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</si>
  <si>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</si>
  <si>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</si>
  <si>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</si>
  <si>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</si>
  <si>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</si>
  <si>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</si>
  <si>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</si>
  <si>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</si>
  <si>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</si>
  <si>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</si>
  <si>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</si>
  <si>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</si>
  <si>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</si>
  <si>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</si>
  <si>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</si>
  <si>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</si>
  <si>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</si>
  <si>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</si>
  <si>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</si>
  <si>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</si>
  <si>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</si>
  <si>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</si>
  <si>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</si>
  <si>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</si>
  <si>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</si>
  <si>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</si>
  <si>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</si>
  <si>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</si>
  <si>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</si>
  <si>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</si>
  <si>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</si>
  <si>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</si>
  <si>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</si>
  <si>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</si>
  <si>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</si>
  <si>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</si>
  <si>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</si>
  <si>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</si>
  <si>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</si>
  <si>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</si>
  <si>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</si>
  <si>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</si>
  <si>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</si>
  <si>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</si>
  <si>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</si>
  <si>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</si>
  <si>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</si>
  <si>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</si>
  <si>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</si>
  <si>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</si>
  <si>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</si>
  <si>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</si>
  <si>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</si>
  <si>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</si>
  <si>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</si>
  <si>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</si>
  <si>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</si>
  <si>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</si>
  <si>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</si>
  <si>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</si>
  <si>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</si>
  <si>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</si>
  <si>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</si>
  <si>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</si>
  <si>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</si>
  <si>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</si>
  <si>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</si>
  <si>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</si>
  <si>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</si>
  <si>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</si>
  <si>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</si>
  <si>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</si>
  <si>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</si>
  <si>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</si>
  <si>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</si>
  <si>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</si>
  <si>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</si>
  <si>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</si>
  <si>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</si>
  <si>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</si>
  <si>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</si>
  <si>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</si>
  <si>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</si>
  <si>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</si>
  <si>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</si>
  <si>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</si>
  <si>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</si>
  <si>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</si>
  <si>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</si>
  <si>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</si>
  <si>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</si>
  <si>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</si>
  <si>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</si>
  <si>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</si>
  <si>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</si>
  <si>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</si>
  <si>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</si>
  <si>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</si>
  <si>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</si>
  <si>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</si>
  <si>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</si>
  <si>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</si>
  <si>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</si>
  <si>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</si>
  <si>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</si>
  <si>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</si>
  <si>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</si>
  <si>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</si>
  <si>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</si>
  <si>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</si>
  <si>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</si>
  <si>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</si>
  <si>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</si>
  <si>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</si>
  <si>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</si>
  <si>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</si>
  <si>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</si>
  <si>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</si>
  <si>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</si>
  <si>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</si>
  <si>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</si>
  <si>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</si>
  <si>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</si>
  <si>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</si>
  <si>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</si>
  <si>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</si>
  <si>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</si>
  <si>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</si>
  <si>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</si>
  <si>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</si>
  <si>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</si>
  <si>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</si>
  <si>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</si>
  <si>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</si>
  <si>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</si>
  <si>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</si>
  <si>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</si>
  <si>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</si>
  <si>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</si>
  <si>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</si>
  <si>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</si>
  <si>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</si>
  <si>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</si>
  <si>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</si>
  <si>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</si>
  <si>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</si>
  <si>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</si>
  <si>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</si>
  <si>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</si>
  <si>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</si>
  <si>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</si>
  <si>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</si>
  <si>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</si>
  <si>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</si>
  <si>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</si>
  <si>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</si>
  <si>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</si>
  <si>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</si>
  <si>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</si>
  <si>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</si>
  <si>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</si>
  <si>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</si>
  <si>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</si>
  <si>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</si>
  <si>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</si>
  <si>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</si>
  <si>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</si>
  <si>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</si>
  <si>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</si>
  <si>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</si>
  <si>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</si>
  <si>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</si>
  <si>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</si>
  <si>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</si>
  <si>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</si>
  <si>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</si>
  <si>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</si>
  <si>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</si>
  <si>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</si>
  <si>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</si>
  <si>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</si>
  <si>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</si>
  <si>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</si>
  <si>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</si>
  <si>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</si>
  <si>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</si>
  <si>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</si>
  <si>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</si>
  <si>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</si>
  <si>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</si>
  <si>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</si>
  <si>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</si>
  <si>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</si>
  <si>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</si>
  <si>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</si>
  <si>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</si>
  <si>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</si>
  <si>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</si>
  <si>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</si>
  <si>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</si>
  <si>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</si>
  <si>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</si>
  <si>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</si>
  <si>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</si>
  <si>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</si>
  <si>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</si>
  <si>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</si>
  <si>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</si>
  <si>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</si>
  <si>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</si>
  <si>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</si>
  <si>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</si>
  <si>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</si>
  <si>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</si>
  <si>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</si>
  <si>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</si>
  <si>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</si>
  <si>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</si>
  <si>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</si>
  <si>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</si>
  <si>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</si>
  <si>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</si>
  <si>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</si>
  <si>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</si>
  <si>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</si>
  <si>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</si>
  <si>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</si>
  <si>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</si>
  <si>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</si>
  <si>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</si>
  <si>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</si>
  <si>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</si>
  <si>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</si>
  <si>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</si>
  <si>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</si>
  <si>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</si>
  <si>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</si>
  <si>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</si>
  <si>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</si>
  <si>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</si>
  <si>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</si>
  <si>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</si>
  <si>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</si>
  <si>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</si>
  <si>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</si>
  <si>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</si>
  <si>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</si>
  <si>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</si>
  <si>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</si>
  <si>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</si>
  <si>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</si>
  <si>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</si>
  <si>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</si>
  <si>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</si>
  <si>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</si>
  <si>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</si>
  <si>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</si>
  <si>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</si>
  <si>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</si>
  <si>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</si>
  <si>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</si>
  <si>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</si>
  <si>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</si>
  <si>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</si>
  <si>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</si>
  <si>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</si>
  <si>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</si>
  <si>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</si>
  <si>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</si>
  <si>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</si>
  <si>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</si>
  <si>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</si>
  <si>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</si>
  <si>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</si>
  <si>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</si>
  <si>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</si>
  <si>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</si>
  <si>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</si>
  <si>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</si>
  <si>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</si>
  <si>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</si>
  <si>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</si>
  <si>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</si>
  <si>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</si>
  <si>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</si>
  <si>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</si>
  <si>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</si>
  <si>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</si>
  <si>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</si>
  <si>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</si>
  <si>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</si>
  <si>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</si>
  <si>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</si>
  <si>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</si>
  <si>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</si>
  <si>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</si>
  <si>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</si>
  <si>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</si>
  <si>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</si>
  <si>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</si>
  <si>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</si>
  <si>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</si>
  <si>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</si>
  <si>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</si>
  <si>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</si>
  <si>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</si>
  <si>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</si>
  <si>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</si>
  <si>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</si>
  <si>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</si>
  <si>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</si>
  <si>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</si>
  <si>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</si>
  <si>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</si>
  <si>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</si>
  <si>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</si>
  <si>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</si>
  <si>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</si>
  <si>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</si>
  <si>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</si>
  <si>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</si>
  <si>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</si>
  <si>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</si>
  <si>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</si>
  <si>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</si>
  <si>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</si>
  <si>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</si>
  <si>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</si>
  <si>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</si>
  <si>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</si>
  <si>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</si>
  <si>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</si>
  <si>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</si>
  <si>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</si>
  <si>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</si>
  <si>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</si>
  <si>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</si>
  <si>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</si>
  <si>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</si>
  <si>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</si>
  <si>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</si>
  <si>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</si>
  <si>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</si>
  <si>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</si>
  <si>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</si>
  <si>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</si>
  <si>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</si>
  <si>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</si>
  <si>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</si>
  <si>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</si>
  <si>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</si>
  <si>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</si>
  <si>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</si>
  <si>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</si>
  <si>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</si>
  <si>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</si>
  <si>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</si>
  <si>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</si>
  <si>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</si>
  <si>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</si>
  <si>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</si>
  <si>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</si>
  <si>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</si>
  <si>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</si>
  <si>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</si>
  <si>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</si>
  <si>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</si>
  <si>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</si>
  <si>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</si>
  <si>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</si>
  <si>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</si>
  <si>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</si>
  <si>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</si>
  <si>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</si>
  <si>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</si>
  <si>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</si>
  <si>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</si>
  <si>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</si>
  <si>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</si>
  <si>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</si>
  <si>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</si>
  <si>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</si>
  <si>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</si>
  <si>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</si>
  <si>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</si>
  <si>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</si>
  <si>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</si>
  <si>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</si>
  <si>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</si>
  <si>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</si>
  <si>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</si>
  <si>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</si>
  <si>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</si>
  <si>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</si>
  <si>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</si>
  <si>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</si>
  <si>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</si>
  <si>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</si>
  <si>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</si>
  <si>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</si>
  <si>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</si>
  <si>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</si>
  <si>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</si>
  <si>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</si>
  <si>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</si>
  <si>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</si>
  <si>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</si>
  <si>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</si>
  <si>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</si>
  <si>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</si>
  <si>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</si>
  <si>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</si>
  <si>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</si>
  <si>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</si>
  <si>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</si>
  <si>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</si>
  <si>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</si>
  <si>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</si>
  <si>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</si>
  <si>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</si>
  <si>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</si>
  <si>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</si>
  <si>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</si>
  <si>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</si>
  <si>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</si>
  <si>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</si>
  <si>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</si>
  <si>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</si>
  <si>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</si>
  <si>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</si>
  <si>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</si>
  <si>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</si>
  <si>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</si>
  <si>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</si>
  <si>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</si>
  <si>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</si>
  <si>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</si>
  <si>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</si>
  <si>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</si>
  <si>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</si>
  <si>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</si>
  <si>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</si>
  <si>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</si>
  <si>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</si>
  <si>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</si>
  <si>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</si>
  <si>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</si>
  <si>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</si>
  <si>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</si>
  <si>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</si>
  <si>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</si>
  <si>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</si>
  <si>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</si>
  <si>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</si>
  <si>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</si>
  <si>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</si>
  <si>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</si>
  <si>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</si>
  <si>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</si>
  <si>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</si>
  <si>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</si>
  <si>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</si>
  <si>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</si>
  <si>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</si>
  <si>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</si>
  <si>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</si>
  <si>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</si>
  <si>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</si>
  <si>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</si>
  <si>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</si>
  <si>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</si>
  <si>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</si>
  <si>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</si>
  <si>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</si>
  <si>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</si>
  <si>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</si>
  <si>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</si>
  <si>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</si>
  <si>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</si>
  <si>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</si>
  <si>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</si>
  <si>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</si>
  <si>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</si>
  <si>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</si>
  <si>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</si>
  <si>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</si>
  <si>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</si>
  <si>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</si>
  <si>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</si>
  <si>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</si>
  <si>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</si>
  <si>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</si>
  <si>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</si>
  <si>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</si>
  <si>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</si>
  <si>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</si>
  <si>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</si>
  <si>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</si>
  <si>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</si>
  <si>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</si>
  <si>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</si>
  <si>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</si>
  <si>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</si>
  <si>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</si>
  <si>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</si>
  <si>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</si>
  <si>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</si>
  <si>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</si>
  <si>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</si>
  <si>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</si>
  <si>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</si>
  <si>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</si>
  <si>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</si>
  <si>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</si>
  <si>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</si>
  <si>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</si>
  <si>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</si>
  <si>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</si>
  <si>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</si>
  <si>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</si>
  <si>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</si>
  <si>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</si>
  <si>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</si>
  <si>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</si>
  <si>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</si>
  <si>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</si>
  <si>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</si>
  <si>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</si>
  <si>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</si>
  <si>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</si>
  <si>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</si>
  <si>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</si>
  <si>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</si>
  <si>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</si>
  <si>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</si>
  <si>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</si>
  <si>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</si>
  <si>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</si>
  <si>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</si>
  <si>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</si>
  <si>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</si>
  <si>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</si>
  <si>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</si>
  <si>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</si>
  <si>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</si>
  <si>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</si>
  <si>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</si>
  <si>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</si>
  <si>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</si>
  <si>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</si>
  <si>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</si>
  <si>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</si>
  <si>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</si>
  <si>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</si>
  <si>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</si>
  <si>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</si>
  <si>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</si>
  <si>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</si>
  <si>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</si>
  <si>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</si>
  <si>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</si>
  <si>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</si>
  <si>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</si>
  <si>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</si>
  <si>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</si>
  <si>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</si>
  <si>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</si>
  <si>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</si>
  <si>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</si>
  <si>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</si>
  <si>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</si>
  <si>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</si>
  <si>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</si>
  <si>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</si>
  <si>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</si>
  <si>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</si>
  <si>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</si>
  <si>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</si>
  <si>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</si>
  <si>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</si>
  <si>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</si>
  <si>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</si>
  <si>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</si>
  <si>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</si>
  <si>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</si>
  <si>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</si>
  <si>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</si>
  <si>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</si>
  <si>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</si>
  <si>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</si>
  <si>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</si>
  <si>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</si>
  <si>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</si>
  <si>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</si>
  <si>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</si>
  <si>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</si>
  <si>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</si>
  <si>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</si>
  <si>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</si>
  <si>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</si>
  <si>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</si>
  <si>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</si>
  <si>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</si>
  <si>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</si>
  <si>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</si>
  <si>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</si>
  <si>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</si>
  <si>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</si>
  <si>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</si>
  <si>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</si>
  <si>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</si>
  <si>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</si>
  <si>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</si>
  <si>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</si>
  <si>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</si>
  <si>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</si>
  <si>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</si>
  <si>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</si>
  <si>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</si>
  <si>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</si>
  <si>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</si>
  <si>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</si>
  <si>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</si>
  <si>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</si>
  <si>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</si>
  <si>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</si>
  <si>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</si>
  <si>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</si>
  <si>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</si>
  <si>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</si>
  <si>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</si>
  <si>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</si>
  <si>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</si>
  <si>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</si>
  <si>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</si>
  <si>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</si>
  <si>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</si>
  <si>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</si>
  <si>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</si>
  <si>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</si>
  <si>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</si>
  <si>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</si>
  <si>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</si>
  <si>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</si>
  <si>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</si>
  <si>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</si>
  <si>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</si>
  <si>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</si>
  <si>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</si>
  <si>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</si>
  <si>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</si>
  <si>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</si>
  <si>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</si>
  <si>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</si>
  <si>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</si>
  <si>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</si>
  <si>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</si>
  <si>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</si>
  <si>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</si>
  <si>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</si>
  <si>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</si>
  <si>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</si>
  <si>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</si>
  <si>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</si>
  <si>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</si>
  <si>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</si>
  <si>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</si>
  <si>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</si>
  <si>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</si>
  <si>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</si>
  <si>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</si>
  <si>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</si>
  <si>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</si>
  <si>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</si>
  <si>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</si>
  <si>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</si>
  <si>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</si>
  <si>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</si>
  <si>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</si>
  <si>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</si>
  <si>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</si>
  <si>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</si>
  <si>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</si>
  <si>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</si>
  <si>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</si>
  <si>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</si>
  <si>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</si>
  <si>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</si>
  <si>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</si>
  <si>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</si>
  <si>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</si>
  <si>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</si>
  <si>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</si>
  <si>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</si>
  <si>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</si>
  <si>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</si>
  <si>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</si>
  <si>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</si>
  <si>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</si>
  <si>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</si>
  <si>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</si>
  <si>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</si>
  <si>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</si>
  <si>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</si>
  <si>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</si>
  <si>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</si>
  <si>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</si>
  <si>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</si>
  <si>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</si>
  <si>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</si>
  <si>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</si>
  <si>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</si>
  <si>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</si>
  <si>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</si>
  <si>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</si>
  <si>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</si>
  <si>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</si>
  <si>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</si>
  <si>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</si>
  <si>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</si>
  <si>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</si>
  <si>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</si>
  <si>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</si>
  <si>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</si>
  <si>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</si>
  <si>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</si>
  <si>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</si>
  <si>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</si>
  <si>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</si>
  <si>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</si>
  <si>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</si>
  <si>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</si>
  <si>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</si>
  <si>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</si>
  <si>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</si>
  <si>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</si>
  <si>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</si>
  <si>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</si>
  <si>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</si>
  <si>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</si>
  <si>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</si>
  <si>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</si>
  <si>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</si>
  <si>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</si>
  <si>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</si>
  <si>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</si>
  <si>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</si>
  <si>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</si>
  <si>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</si>
  <si>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</si>
  <si>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</si>
  <si>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</si>
  <si>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</si>
  <si>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</si>
  <si>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</si>
  <si>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</si>
  <si>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</si>
  <si>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</si>
  <si>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</si>
  <si>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</si>
  <si>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</si>
  <si>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</si>
  <si>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</si>
  <si>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</si>
  <si>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</si>
  <si>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</si>
  <si>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</si>
  <si>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</si>
  <si>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</si>
  <si>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</si>
  <si>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</si>
  <si>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</si>
  <si>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</si>
  <si>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</si>
  <si>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</si>
  <si>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</si>
  <si>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</si>
  <si>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</si>
  <si>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</si>
  <si>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</si>
  <si>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</si>
  <si>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</si>
  <si>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</si>
  <si>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</si>
  <si>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</si>
  <si>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</si>
  <si>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</si>
  <si>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</si>
  <si>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</si>
  <si>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</si>
  <si>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</si>
  <si>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</si>
  <si>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</si>
  <si>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</si>
  <si>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</si>
  <si>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</si>
  <si>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</si>
  <si>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</si>
  <si>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</si>
  <si>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</si>
  <si>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</si>
  <si>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</si>
  <si>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</si>
  <si>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</si>
  <si>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</si>
  <si>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</si>
  <si>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</si>
  <si>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</si>
  <si>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</si>
  <si>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</si>
  <si>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</si>
  <si>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</si>
  <si>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</si>
  <si>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</si>
  <si>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</si>
  <si>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</si>
  <si>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</si>
  <si>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</si>
  <si>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</si>
  <si>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</si>
  <si>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</si>
  <si>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</si>
  <si>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</si>
  <si>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</si>
  <si>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</si>
  <si>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</si>
  <si>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</si>
  <si>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</si>
  <si>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</si>
  <si>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</si>
  <si>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</si>
  <si>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</si>
  <si>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</si>
  <si>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</si>
  <si>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</si>
  <si>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</si>
  <si>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</si>
  <si>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</si>
  <si>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</si>
  <si>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</si>
  <si>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</si>
  <si>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</si>
  <si>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</si>
  <si>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</si>
  <si>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</si>
  <si>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</si>
  <si>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</si>
  <si>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</si>
  <si>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</si>
  <si>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</si>
  <si>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</si>
  <si>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</si>
  <si>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</si>
  <si>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</si>
  <si>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</si>
  <si>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</si>
  <si>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</si>
  <si>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</si>
  <si>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</si>
  <si>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</si>
  <si>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</si>
  <si>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</si>
  <si>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</si>
  <si>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</si>
  <si>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</si>
  <si>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</si>
  <si>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</si>
  <si>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</si>
  <si>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</si>
  <si>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</si>
  <si>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</si>
  <si>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</si>
  <si>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</si>
  <si>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</si>
  <si>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</si>
  <si>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</si>
  <si>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</si>
  <si>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</si>
  <si>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</si>
  <si>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</si>
  <si>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</si>
  <si>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</si>
  <si>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</si>
  <si>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</si>
  <si>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</si>
  <si>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</si>
  <si>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</si>
  <si>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</si>
  <si>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</si>
  <si>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</si>
  <si>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</si>
  <si>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</si>
  <si>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</si>
  <si>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</si>
  <si>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</si>
  <si>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</si>
  <si>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</si>
  <si>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</si>
  <si>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</si>
  <si>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</si>
  <si>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</si>
  <si>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</si>
  <si>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</si>
  <si>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</si>
  <si>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</si>
  <si>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</si>
  <si>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</si>
  <si>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</si>
  <si>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</si>
  <si>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</si>
  <si>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</si>
  <si>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</si>
  <si>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</si>
  <si>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</si>
  <si>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</si>
  <si>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</si>
  <si>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</si>
  <si>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</si>
  <si>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</si>
  <si>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</si>
  <si>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</si>
  <si>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</si>
  <si>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</si>
  <si>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</si>
  <si>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</si>
  <si>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</si>
  <si>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</si>
  <si>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</si>
  <si>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</si>
  <si>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</si>
  <si>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</si>
  <si>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</si>
  <si>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</si>
  <si>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</si>
  <si>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</si>
  <si>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</si>
  <si>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</si>
  <si>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</si>
  <si>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</si>
  <si>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</si>
  <si>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</si>
  <si>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</si>
  <si>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</si>
  <si>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</si>
  <si>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</si>
  <si>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</si>
  <si>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</si>
  <si>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</si>
  <si>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</si>
  <si>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</si>
  <si>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</si>
  <si>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</si>
  <si>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</si>
  <si>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</si>
  <si>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</si>
  <si>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</si>
  <si>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</si>
  <si>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</si>
  <si>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</si>
  <si>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</si>
  <si>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</si>
  <si>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</si>
  <si>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</si>
  <si>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</si>
  <si>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</si>
  <si>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</si>
  <si>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</si>
  <si>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</si>
  <si>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</si>
  <si>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</si>
  <si>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</si>
  <si>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</si>
  <si>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</si>
  <si>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</si>
  <si>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</si>
  <si>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</si>
  <si>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</si>
  <si>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</si>
  <si>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</si>
  <si>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</si>
  <si>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</si>
  <si>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</si>
  <si>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</si>
  <si>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</si>
  <si>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</si>
  <si>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</si>
  <si>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</si>
  <si>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</si>
  <si>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</si>
  <si>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</si>
  <si>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</si>
  <si>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</si>
  <si>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</si>
  <si>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</si>
  <si>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</si>
  <si>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</si>
  <si>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</si>
  <si>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</si>
  <si>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</si>
  <si>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</si>
  <si>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</si>
  <si>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</si>
  <si>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</si>
  <si>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</si>
  <si>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</si>
  <si>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</si>
  <si>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</si>
  <si>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</si>
  <si>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</si>
  <si>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</si>
  <si>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</si>
  <si>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</si>
  <si>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</si>
  <si>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</si>
  <si>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</si>
  <si>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</si>
  <si>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</si>
  <si>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</si>
  <si>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</si>
  <si>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</si>
  <si>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</si>
  <si>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</si>
  <si>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</si>
  <si>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</si>
  <si>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</si>
  <si>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</si>
  <si>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</si>
  <si>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</si>
  <si>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</si>
  <si>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</si>
  <si>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</si>
  <si>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</si>
  <si>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</si>
  <si>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</si>
  <si>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</si>
  <si>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</si>
  <si>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</si>
  <si>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</si>
  <si>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</si>
  <si>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</si>
  <si>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</si>
  <si>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</si>
  <si>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</si>
  <si>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</si>
  <si>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</si>
  <si>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</si>
  <si>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</si>
  <si>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</si>
  <si>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</si>
  <si>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</si>
  <si>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</si>
  <si>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</si>
  <si>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</si>
  <si>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</si>
  <si>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</si>
  <si>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</si>
  <si>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</si>
  <si>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</si>
  <si>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</si>
  <si>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</si>
  <si>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</si>
  <si>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</si>
  <si>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</si>
  <si>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</si>
  <si>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</si>
  <si>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</si>
  <si>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</si>
  <si>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</si>
  <si>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</si>
  <si>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</si>
  <si>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</si>
  <si>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</si>
  <si>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</si>
  <si>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</si>
  <si>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</si>
  <si>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</si>
  <si>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</si>
  <si>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</si>
  <si>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</si>
  <si>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</si>
  <si>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</si>
  <si>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</si>
  <si>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</si>
  <si>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</si>
  <si>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</si>
  <si>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</si>
  <si>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</si>
  <si>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</si>
  <si>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</si>
  <si>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</si>
  <si>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</si>
  <si>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</si>
  <si>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</si>
  <si>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</si>
  <si>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</si>
  <si>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</si>
  <si>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</si>
  <si>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</si>
  <si>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</si>
  <si>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</si>
  <si>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</si>
  <si>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</si>
  <si>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</si>
  <si>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</si>
  <si>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</si>
  <si>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</si>
  <si>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</si>
  <si>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</si>
  <si>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</si>
  <si>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</si>
  <si>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</si>
  <si>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</si>
  <si>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</si>
  <si>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</si>
  <si>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</si>
  <si>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</si>
  <si>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</si>
  <si>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</si>
  <si>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</si>
  <si>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</si>
  <si>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</si>
  <si>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</si>
  <si>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</si>
  <si>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</si>
  <si>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</si>
  <si>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</si>
  <si>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</si>
  <si>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</si>
  <si>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</si>
  <si>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</si>
  <si>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</si>
  <si>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</si>
  <si>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</si>
  <si>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</si>
  <si>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</si>
  <si>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</si>
  <si>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</si>
  <si>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</si>
  <si>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</si>
  <si>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</si>
  <si>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</si>
  <si>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</si>
  <si>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</si>
  <si>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</si>
  <si>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</si>
  <si>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</si>
  <si>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</si>
  <si>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</si>
  <si>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</si>
  <si>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</si>
  <si>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</si>
  <si>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</si>
  <si>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</si>
  <si>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</si>
  <si>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</si>
  <si>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</si>
  <si>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</si>
  <si>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</si>
  <si>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</si>
  <si>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</si>
  <si>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</si>
  <si>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</si>
  <si>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</si>
  <si>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</si>
  <si>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</si>
  <si>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</si>
  <si>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</si>
  <si>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</si>
  <si>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</si>
  <si>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</si>
  <si>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</si>
  <si>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</si>
  <si>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</si>
  <si>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</si>
  <si>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</si>
  <si>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</si>
  <si>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</si>
  <si>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</si>
  <si>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</si>
  <si>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</si>
  <si>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</si>
  <si>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</si>
  <si>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</si>
  <si>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</si>
  <si>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</si>
  <si>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</si>
  <si>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</si>
  <si>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</si>
  <si>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</si>
  <si>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</si>
  <si>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</si>
  <si>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</si>
  <si>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</si>
  <si>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</si>
  <si>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</si>
  <si>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</si>
  <si>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</si>
  <si>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</si>
  <si>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</si>
  <si>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</si>
  <si>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</si>
  <si>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</si>
  <si>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</si>
  <si>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</si>
  <si>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</si>
  <si>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</si>
  <si>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</si>
  <si>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</si>
  <si>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</si>
  <si>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</si>
  <si>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</si>
  <si>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</si>
  <si>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</si>
  <si>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</si>
  <si>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</si>
  <si>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</si>
  <si>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</si>
  <si>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</si>
  <si>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</si>
  <si>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</si>
  <si>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</si>
  <si>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</si>
  <si>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</si>
  <si>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</si>
  <si>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</si>
  <si>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</si>
  <si>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</si>
  <si>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</si>
  <si>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</si>
  <si>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</si>
  <si>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</si>
  <si>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</si>
  <si>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</si>
  <si>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</si>
  <si>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</si>
  <si>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</si>
  <si>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</si>
  <si>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</si>
  <si>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</si>
  <si>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</si>
  <si>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</si>
  <si>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</si>
  <si>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</si>
  <si>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</si>
  <si>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</si>
  <si>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</si>
  <si>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</si>
  <si>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</si>
  <si>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</si>
  <si>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</si>
  <si>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</si>
  <si>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</si>
  <si>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</si>
  <si>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</si>
  <si>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</si>
  <si>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</si>
  <si>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</si>
  <si>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</si>
  <si>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</si>
  <si>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</si>
  <si>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</si>
  <si>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</si>
  <si>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</si>
  <si>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</si>
  <si>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</si>
  <si>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</si>
  <si>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</si>
  <si>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</si>
  <si>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</si>
  <si>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</si>
  <si>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</si>
  <si>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</si>
  <si>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</si>
  <si>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</si>
  <si>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</si>
  <si>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</si>
  <si>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</si>
  <si>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</si>
  <si>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</si>
  <si>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</si>
  <si>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</si>
  <si>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</si>
  <si>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</si>
  <si>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</si>
  <si>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</si>
  <si>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</si>
  <si>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</si>
  <si>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</si>
  <si>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</si>
  <si>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</si>
  <si>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</si>
  <si>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</si>
  <si>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</si>
  <si>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</si>
  <si>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</si>
  <si>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</si>
  <si>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</si>
  <si>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</si>
  <si>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</si>
  <si>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</si>
  <si>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</si>
  <si>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</si>
  <si>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</si>
  <si>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</si>
  <si>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</si>
  <si>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</si>
  <si>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</si>
  <si>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</si>
  <si>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</si>
  <si>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</si>
  <si>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</si>
  <si>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</si>
  <si>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</si>
  <si>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</si>
  <si>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</si>
  <si>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</si>
  <si>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</si>
  <si>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</si>
  <si>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</si>
  <si>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</si>
  <si>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</si>
  <si>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</si>
  <si>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</si>
  <si>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</si>
  <si>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</si>
  <si>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</si>
  <si>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</si>
  <si>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</si>
  <si>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</si>
  <si>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</si>
  <si>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</si>
  <si>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</si>
  <si>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</si>
  <si>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</si>
  <si>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</si>
  <si>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</si>
  <si>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</si>
  <si>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</si>
  <si>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</si>
  <si>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</si>
  <si>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</si>
  <si>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</si>
  <si>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</si>
  <si>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</si>
  <si>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</si>
  <si>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</si>
  <si>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</si>
  <si>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</si>
  <si>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</si>
  <si>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</si>
  <si>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</si>
  <si>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</si>
  <si>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</si>
  <si>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</si>
  <si>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</si>
  <si>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</si>
  <si>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</si>
  <si>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</si>
  <si>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</si>
  <si>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</si>
  <si>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</si>
  <si>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</si>
  <si>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</si>
  <si>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</si>
  <si>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</si>
  <si>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</si>
  <si>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</si>
  <si>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</si>
  <si>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</si>
  <si>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</si>
  <si>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</si>
  <si>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</si>
  <si>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</si>
  <si>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</si>
  <si>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</si>
  <si>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</si>
  <si>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</si>
  <si>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</si>
  <si>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</si>
  <si>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</si>
  <si>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</si>
  <si>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</si>
  <si>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</si>
  <si>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</si>
  <si>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</si>
  <si>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</si>
  <si>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</si>
  <si>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</si>
  <si>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</si>
  <si>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</si>
  <si>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</si>
  <si>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</si>
  <si>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</si>
  <si>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</si>
  <si>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</si>
  <si>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</si>
  <si>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</si>
  <si>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</si>
  <si>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</si>
  <si>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</si>
  <si>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</si>
  <si>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</si>
  <si>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</si>
  <si>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</si>
  <si>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</si>
  <si>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</si>
  <si>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</si>
  <si>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</si>
  <si>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</si>
  <si>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</si>
  <si>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</si>
  <si>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</si>
  <si>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</si>
  <si>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</si>
  <si>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</si>
  <si>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</si>
  <si>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</si>
  <si>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</si>
  <si>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</si>
  <si>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</si>
  <si>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</si>
  <si>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</si>
  <si>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</si>
  <si>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</si>
  <si>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</si>
  <si>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</si>
  <si>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</si>
  <si>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</si>
  <si>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</si>
  <si>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</si>
  <si>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</si>
  <si>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</si>
  <si>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</si>
  <si>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</si>
  <si>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</si>
  <si>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</si>
  <si>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</si>
  <si>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</si>
  <si>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</si>
  <si>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</si>
  <si>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</si>
  <si>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</si>
  <si>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</si>
  <si>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</si>
  <si>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</si>
  <si>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</si>
  <si>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</si>
  <si>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</si>
  <si>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</si>
  <si>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</si>
  <si>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</si>
  <si>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</si>
  <si>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</si>
  <si>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</si>
  <si>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</si>
  <si>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</si>
  <si>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</si>
  <si>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</si>
  <si>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</si>
  <si>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</si>
  <si>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</si>
  <si>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</si>
  <si>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</si>
  <si>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</si>
  <si>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</si>
  <si>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</si>
  <si>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</si>
  <si>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</si>
  <si>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</si>
  <si>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</si>
  <si>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</si>
  <si>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</si>
  <si>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</si>
  <si>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</si>
  <si>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</si>
  <si>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</si>
  <si>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</si>
  <si>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</si>
  <si>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</si>
  <si>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</si>
  <si>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</si>
  <si>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</si>
  <si>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</si>
  <si>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</si>
  <si>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</si>
  <si>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</si>
  <si>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</si>
  <si>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</si>
  <si>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</si>
  <si>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</si>
  <si>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</si>
  <si>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</si>
  <si>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</si>
  <si>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</si>
  <si>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</si>
  <si>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</si>
  <si>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</si>
  <si>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</si>
  <si>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</si>
  <si>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</si>
  <si>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</si>
  <si>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</si>
  <si>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</si>
  <si>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</si>
  <si>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</si>
  <si>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</si>
  <si>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</si>
  <si>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</si>
  <si>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</si>
  <si>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</si>
  <si>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</si>
  <si>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</si>
  <si>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</si>
  <si>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</si>
  <si>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</si>
  <si>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</si>
  <si>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</si>
  <si>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</si>
  <si>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</si>
  <si>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</si>
  <si>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</si>
  <si>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</si>
  <si>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</si>
  <si>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</si>
  <si>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</si>
  <si>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</si>
  <si>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</si>
  <si>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</si>
  <si>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</si>
  <si>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</si>
  <si>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</si>
  <si>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</si>
  <si>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</si>
  <si>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</si>
  <si>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</si>
  <si>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</si>
  <si>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</si>
  <si>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</si>
  <si>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</si>
  <si>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</si>
  <si>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</si>
  <si>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</si>
  <si>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</si>
  <si>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</si>
  <si>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</si>
  <si>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</si>
  <si>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</si>
  <si>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</si>
  <si>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</si>
  <si>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</si>
  <si>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</si>
  <si>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</si>
  <si>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</si>
  <si>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</si>
  <si>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</si>
  <si>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</si>
  <si>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</si>
  <si>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</si>
  <si>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</si>
  <si>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</si>
  <si>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</si>
  <si>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</si>
  <si>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</si>
  <si>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</si>
  <si>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</si>
  <si>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</si>
  <si>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</si>
  <si>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</si>
  <si>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</si>
  <si>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</si>
  <si>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</si>
  <si>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</si>
  <si>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</si>
  <si>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</si>
  <si>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</si>
  <si>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</si>
  <si>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</si>
  <si>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</si>
  <si>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</si>
  <si>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</si>
  <si>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</si>
  <si>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</si>
  <si>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</si>
  <si>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</si>
  <si>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</si>
  <si>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</si>
  <si>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</si>
  <si>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</si>
  <si>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</si>
  <si>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</si>
  <si>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</si>
  <si>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</si>
  <si>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</si>
  <si>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</si>
  <si>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</si>
  <si>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</si>
  <si>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</si>
  <si>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</si>
  <si>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</si>
  <si>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</si>
  <si>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</si>
  <si>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</si>
  <si>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</si>
  <si>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</si>
  <si>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</si>
  <si>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</si>
  <si>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</si>
  <si>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</si>
  <si>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</si>
  <si>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</si>
  <si>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</si>
  <si>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</si>
  <si>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</si>
  <si>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</si>
  <si>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</si>
  <si>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</si>
  <si>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</si>
  <si>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</si>
  <si>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</si>
  <si>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</si>
  <si>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</si>
  <si>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</si>
  <si>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</si>
  <si>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</si>
  <si>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</si>
  <si>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</si>
  <si>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</si>
  <si>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</si>
  <si>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</si>
  <si>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</si>
  <si>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</si>
  <si>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</si>
  <si>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</si>
  <si>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</si>
  <si>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</si>
  <si>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</si>
  <si>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</si>
  <si>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</si>
  <si>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</si>
  <si>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</si>
  <si>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</si>
  <si>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</si>
  <si>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</si>
  <si>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</si>
  <si>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</si>
  <si>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</si>
  <si>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</si>
  <si>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</si>
  <si>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</si>
  <si>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</si>
  <si>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</si>
  <si>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</si>
  <si>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</si>
  <si>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</si>
  <si>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</si>
  <si>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</si>
  <si>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</si>
  <si>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</si>
  <si>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</si>
  <si>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</si>
  <si>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</si>
  <si>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</si>
  <si>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</si>
  <si>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</si>
  <si>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</si>
  <si>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</si>
  <si>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</si>
  <si>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</si>
  <si>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</si>
  <si>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</si>
  <si>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</si>
  <si>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</si>
  <si>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</si>
  <si>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</si>
  <si>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</si>
  <si>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</si>
  <si>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</si>
  <si>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</si>
  <si>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</si>
  <si>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</si>
  <si>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</si>
  <si>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</si>
  <si>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</si>
  <si>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</si>
  <si>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</si>
  <si>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</si>
  <si>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</si>
  <si>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</si>
  <si>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</si>
  <si>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</si>
  <si>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</si>
  <si>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</si>
  <si>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</si>
  <si>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</si>
  <si>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</si>
  <si>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</si>
  <si>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</si>
  <si>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</si>
  <si>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</si>
  <si>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</si>
  <si>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</si>
  <si>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</si>
  <si>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</si>
  <si>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</si>
  <si>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</si>
  <si>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</si>
  <si>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</si>
  <si>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</si>
  <si>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</si>
  <si>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</si>
  <si>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</si>
  <si>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</si>
  <si>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</si>
  <si>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</si>
  <si>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</si>
  <si>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</si>
  <si>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</si>
  <si>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</si>
  <si>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</si>
  <si>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</si>
  <si>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</si>
  <si>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</si>
  <si>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</si>
  <si>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</si>
  <si>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</si>
  <si>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</si>
  <si>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</si>
  <si>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</si>
  <si>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</si>
  <si>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</si>
  <si>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</si>
  <si>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</si>
  <si>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</si>
  <si>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</si>
  <si>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</si>
  <si>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</si>
  <si>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</si>
  <si>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</si>
  <si>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</si>
  <si>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</si>
  <si>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</si>
  <si>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</si>
  <si>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</si>
  <si>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</si>
  <si>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</si>
  <si>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</si>
  <si>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</si>
  <si>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</si>
  <si>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</si>
  <si>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</si>
  <si>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</si>
  <si>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</si>
  <si>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</si>
  <si>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</si>
  <si>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</si>
  <si>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</si>
  <si>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</si>
  <si>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</si>
  <si>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</si>
  <si>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</si>
  <si>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</si>
  <si>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</si>
  <si>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</si>
  <si>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</si>
  <si>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</si>
  <si>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</si>
  <si>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</si>
  <si>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</si>
  <si>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</si>
  <si>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</si>
  <si>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</si>
  <si>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</si>
  <si>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</si>
  <si>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</si>
  <si>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</si>
  <si>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</si>
  <si>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</si>
  <si>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</si>
  <si>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</si>
  <si>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</si>
  <si>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</si>
  <si>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</si>
  <si>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</si>
  <si>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</si>
  <si>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</si>
  <si>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</si>
  <si>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</si>
  <si>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</si>
  <si>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</si>
  <si>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</si>
  <si>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</si>
  <si>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</si>
  <si>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</si>
  <si>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</si>
  <si>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</si>
  <si>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</si>
  <si>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</si>
  <si>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</si>
  <si>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</si>
  <si>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</si>
  <si>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</si>
  <si>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</si>
  <si>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</si>
  <si>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</si>
  <si>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</si>
  <si>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</si>
  <si>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</si>
  <si>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</si>
  <si>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</si>
  <si>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</si>
  <si>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</si>
  <si>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</si>
  <si>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</si>
  <si>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</si>
  <si>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</si>
  <si>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</si>
  <si>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</si>
  <si>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</si>
  <si>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</si>
  <si>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</si>
  <si>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</si>
  <si>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</si>
  <si>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</si>
  <si>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</si>
  <si>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</si>
  <si>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</si>
  <si>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</si>
  <si>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</si>
  <si>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</si>
  <si>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</si>
  <si>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</si>
  <si>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</si>
  <si>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</si>
  <si>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</si>
  <si>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</si>
  <si>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</si>
  <si>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</si>
  <si>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</si>
  <si>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</si>
  <si>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</si>
  <si>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</si>
  <si>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</si>
  <si>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</si>
  <si>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</si>
  <si>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</si>
  <si>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</si>
  <si>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</si>
  <si>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</si>
  <si>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</si>
  <si>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</si>
  <si>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</si>
  <si>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</si>
  <si>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</si>
  <si>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</si>
  <si>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</si>
  <si>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</si>
  <si>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</si>
  <si>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</si>
  <si>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</si>
  <si>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</si>
  <si>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</si>
  <si>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</si>
  <si>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</si>
  <si>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</si>
  <si>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</si>
  <si>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</si>
  <si>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</si>
  <si>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</si>
  <si>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</si>
  <si>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</si>
  <si>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</si>
  <si>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</si>
  <si>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</si>
  <si>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</si>
  <si>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</si>
  <si>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</si>
  <si>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</si>
  <si>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</si>
  <si>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</si>
  <si>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</si>
  <si>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</si>
  <si>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</si>
  <si>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</si>
  <si>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</si>
  <si>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</si>
  <si>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</si>
  <si>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</si>
  <si>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</si>
  <si>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</si>
  <si>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</si>
  <si>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</si>
  <si>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</si>
  <si>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</si>
  <si>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</si>
  <si>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</si>
  <si>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</si>
  <si>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</si>
  <si>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</si>
  <si>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</si>
  <si>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</si>
  <si>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</si>
  <si>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</si>
  <si>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</si>
  <si>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</si>
  <si>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</si>
  <si>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</si>
  <si>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</si>
  <si>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</si>
  <si>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</si>
  <si>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</si>
  <si>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</si>
  <si>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</si>
  <si>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</si>
  <si>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</si>
  <si>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</si>
  <si>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</si>
  <si>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</si>
  <si>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</si>
  <si>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</si>
  <si>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</si>
  <si>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</si>
  <si>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</si>
  <si>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</si>
  <si>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</si>
  <si>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</si>
  <si>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</si>
  <si>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</si>
  <si>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</si>
  <si>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</si>
  <si>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</si>
  <si>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</si>
  <si>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</si>
  <si>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</si>
  <si>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</si>
  <si>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</si>
  <si>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</si>
  <si>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</si>
  <si>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</si>
  <si>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</si>
  <si>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</si>
  <si>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</si>
  <si>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</si>
  <si>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</si>
  <si>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</si>
  <si>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</si>
  <si>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</si>
  <si>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</si>
  <si>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</si>
  <si>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</si>
  <si>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</si>
  <si>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</si>
  <si>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</si>
  <si>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</si>
  <si>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</si>
  <si>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</si>
  <si>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</si>
  <si>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</si>
  <si>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</si>
  <si>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</si>
  <si>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</si>
  <si>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</si>
  <si>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</si>
  <si>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</si>
  <si>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</si>
  <si>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</si>
  <si>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</si>
  <si>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</si>
  <si>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</si>
  <si>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</si>
  <si>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</si>
  <si>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</si>
  <si>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</si>
  <si>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</si>
  <si>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</si>
  <si>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</si>
  <si>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</si>
  <si>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</si>
  <si>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</si>
  <si>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</si>
  <si>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</si>
  <si>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</si>
  <si>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</si>
  <si>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</si>
  <si>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</si>
  <si>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</si>
  <si>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</si>
  <si>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</si>
  <si>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</si>
  <si>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</si>
  <si>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</si>
  <si>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</si>
  <si>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</si>
  <si>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</si>
  <si>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</si>
  <si>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</si>
  <si>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</si>
  <si>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</si>
  <si>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</si>
  <si>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</si>
  <si>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</si>
  <si>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</si>
  <si>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</si>
  <si>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</si>
  <si>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</si>
  <si>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</si>
  <si>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</si>
  <si>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</si>
  <si>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</si>
  <si>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</si>
  <si>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</si>
  <si>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</si>
  <si>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</si>
  <si>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</si>
  <si>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</si>
  <si>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</si>
  <si>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</si>
  <si>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</si>
  <si>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</si>
  <si>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</si>
  <si>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</si>
  <si>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</si>
  <si>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</si>
  <si>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</si>
  <si>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</si>
  <si>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</si>
  <si>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</si>
  <si>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</si>
  <si>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</si>
  <si>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</si>
  <si>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</si>
  <si>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</si>
  <si>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</si>
  <si>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</si>
  <si>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</si>
  <si>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</si>
  <si>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</si>
  <si>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</si>
  <si>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</si>
  <si>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</si>
  <si>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</si>
  <si>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</si>
  <si>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</si>
  <si>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</si>
  <si>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</si>
  <si>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</si>
  <si>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</si>
  <si>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</si>
  <si>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</si>
  <si>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</si>
  <si>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</si>
  <si>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</si>
  <si>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</si>
  <si>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</si>
  <si>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</si>
  <si>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</si>
  <si>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</si>
  <si>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</si>
  <si>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</si>
  <si>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</si>
  <si>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</si>
  <si>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</si>
  <si>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</si>
  <si>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</si>
  <si>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</si>
  <si>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</si>
  <si>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</si>
  <si>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</si>
  <si>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</si>
  <si>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</si>
  <si>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</si>
  <si>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</si>
  <si>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</si>
  <si>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</si>
  <si>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</si>
  <si>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</si>
  <si>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</si>
  <si>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</si>
  <si>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</si>
  <si>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</si>
  <si>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</si>
  <si>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</si>
  <si>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</si>
  <si>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</si>
  <si>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</si>
  <si>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</si>
  <si>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</si>
  <si>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</si>
  <si>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</si>
  <si>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</si>
  <si>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</si>
  <si>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</si>
  <si>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</si>
  <si>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</si>
  <si>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</si>
  <si>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</si>
  <si>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</si>
  <si>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</si>
  <si>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</si>
  <si>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</si>
  <si>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</si>
  <si>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</si>
  <si>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</si>
  <si>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</si>
  <si>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</si>
  <si>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</si>
  <si>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</si>
  <si>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</si>
  <si>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</si>
  <si>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</si>
  <si>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</si>
  <si>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</si>
  <si>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</si>
  <si>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</si>
  <si>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</si>
  <si>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</si>
  <si>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</si>
  <si>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</si>
  <si>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</si>
  <si>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</si>
  <si>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</si>
  <si>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</si>
  <si>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</si>
  <si>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</si>
  <si>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</si>
  <si>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</si>
  <si>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</si>
  <si>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</si>
  <si>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</si>
  <si>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</si>
  <si>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</si>
  <si>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</si>
  <si>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</si>
  <si>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</si>
  <si>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</si>
  <si>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</si>
  <si>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</si>
  <si>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</si>
  <si>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</si>
  <si>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</si>
  <si>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</si>
  <si>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</si>
  <si>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</si>
  <si>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</si>
  <si>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</si>
  <si>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</si>
  <si>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</si>
  <si>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</si>
  <si>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</si>
  <si>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</si>
  <si>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</si>
  <si>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</si>
  <si>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</si>
  <si>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</si>
  <si>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</si>
  <si>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</si>
  <si>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</si>
  <si>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</si>
  <si>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</si>
  <si>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</si>
  <si>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</si>
  <si>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</si>
  <si>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</si>
  <si>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</si>
  <si>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</si>
  <si>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</si>
  <si>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</si>
  <si>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</si>
  <si>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</si>
  <si>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</si>
  <si>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</si>
  <si>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</si>
  <si>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</si>
  <si>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</si>
  <si>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</si>
  <si>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</si>
  <si>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</si>
  <si>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</si>
  <si>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</si>
  <si>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</si>
  <si>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</si>
  <si>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</si>
  <si>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</si>
  <si>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</si>
  <si>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</si>
  <si>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</si>
  <si>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</si>
  <si>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</si>
  <si>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</si>
  <si>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</si>
  <si>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</si>
  <si>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</si>
  <si>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</si>
  <si>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</si>
  <si>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</si>
  <si>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</si>
  <si>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</si>
  <si>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</si>
  <si>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</si>
  <si>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</si>
  <si>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</si>
  <si>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</si>
  <si>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</si>
  <si>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</si>
  <si>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</si>
  <si>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</si>
  <si>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</si>
  <si>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</si>
  <si>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</si>
  <si>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</si>
  <si>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</si>
  <si>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</si>
  <si>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</si>
  <si>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</si>
  <si>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</si>
  <si>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</si>
  <si>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</si>
  <si>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</si>
  <si>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</si>
  <si>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</si>
  <si>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</si>
  <si>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</si>
  <si>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</si>
  <si>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</si>
  <si>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</si>
  <si>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</si>
  <si>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</si>
  <si>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</si>
  <si>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</si>
  <si>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</si>
  <si>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</si>
  <si>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</si>
  <si>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</si>
  <si>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</si>
  <si>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</si>
  <si>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</si>
  <si>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</si>
  <si>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</si>
  <si>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</si>
  <si>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</si>
  <si>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</si>
  <si>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</si>
  <si>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</si>
  <si>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</si>
  <si>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</si>
  <si>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</si>
  <si>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</si>
  <si>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</si>
  <si>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</si>
  <si>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</si>
  <si>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</si>
  <si>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</si>
  <si>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</si>
  <si>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</si>
  <si>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</si>
  <si>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</si>
  <si>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</si>
  <si>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</si>
  <si>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</si>
  <si>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</si>
  <si>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</si>
  <si>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</si>
  <si>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</si>
  <si>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</si>
  <si>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</si>
  <si>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</si>
  <si>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</si>
  <si>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</si>
  <si>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</si>
  <si>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</si>
  <si>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</si>
  <si>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</si>
  <si>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</si>
  <si>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</si>
  <si>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</si>
  <si>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</si>
  <si>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</si>
  <si>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</si>
  <si>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</si>
  <si>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</si>
  <si>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</si>
  <si>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</si>
  <si>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</si>
  <si>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</si>
  <si>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</si>
  <si>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</si>
  <si>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</si>
  <si>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</si>
  <si>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</si>
  <si>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</si>
  <si>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</si>
  <si>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</si>
  <si>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</si>
  <si>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</si>
  <si>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</si>
  <si>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</si>
  <si>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</si>
  <si>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</si>
  <si>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</si>
  <si>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</si>
  <si>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</si>
  <si>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</si>
  <si>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</si>
  <si>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</si>
  <si>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</si>
  <si>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</si>
  <si>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</si>
  <si>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</si>
  <si>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</si>
  <si>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</si>
  <si>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</si>
  <si>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</si>
  <si>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</si>
  <si>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</si>
  <si>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</si>
  <si>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</si>
  <si>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</si>
  <si>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</si>
  <si>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</si>
  <si>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</si>
  <si>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</si>
  <si>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</si>
  <si>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</si>
  <si>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</si>
  <si>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</si>
  <si>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</si>
  <si>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</si>
  <si>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</si>
  <si>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</si>
  <si>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</si>
  <si>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</si>
  <si>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</si>
  <si>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</si>
  <si>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</si>
  <si>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</si>
  <si>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</si>
  <si>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</si>
  <si>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</si>
  <si>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</si>
  <si>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</si>
  <si>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</si>
  <si>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</si>
  <si>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</si>
  <si>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</si>
  <si>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</si>
  <si>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</si>
  <si>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</si>
  <si>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</si>
  <si>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</si>
  <si>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</si>
  <si>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</si>
  <si>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</si>
  <si>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</si>
  <si>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</si>
  <si>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</si>
  <si>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</si>
  <si>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</si>
  <si>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</si>
  <si>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</si>
  <si>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</si>
  <si>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</si>
  <si>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</si>
  <si>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</si>
  <si>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</si>
  <si>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</si>
  <si>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</si>
  <si>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</si>
  <si>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</si>
  <si>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</si>
  <si>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</si>
  <si>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</si>
  <si>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</si>
  <si>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</si>
  <si>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</si>
  <si>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</si>
  <si>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</si>
  <si>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</si>
  <si>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</si>
  <si>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</si>
  <si>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</si>
  <si>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</si>
  <si>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</si>
  <si>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</si>
  <si>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</si>
  <si>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</si>
  <si>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</si>
  <si>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</si>
  <si>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</si>
  <si>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</si>
  <si>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</si>
  <si>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</si>
  <si>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</si>
  <si>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</si>
  <si>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</si>
  <si>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</si>
  <si>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</si>
  <si>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</si>
  <si>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</si>
  <si>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</si>
  <si>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</si>
  <si>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</si>
  <si>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</si>
  <si>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</si>
  <si>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</si>
  <si>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</si>
  <si>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</si>
  <si>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</si>
  <si>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</si>
  <si>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</si>
  <si>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</si>
  <si>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</si>
  <si>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</si>
  <si>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</si>
  <si>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</si>
  <si>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</si>
  <si>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</si>
  <si>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</si>
  <si>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</si>
  <si>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</si>
  <si>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</si>
  <si>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</si>
  <si>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</si>
  <si>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</si>
  <si>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</si>
  <si>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</si>
  <si>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</si>
  <si>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</si>
  <si>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</si>
  <si>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</si>
  <si>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</si>
  <si>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</si>
  <si>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</si>
  <si>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</si>
  <si>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</si>
  <si>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</si>
  <si>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</si>
  <si>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</si>
  <si>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</si>
  <si>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</si>
  <si>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</si>
  <si>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</si>
  <si>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</si>
  <si>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</si>
  <si>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</si>
  <si>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</si>
  <si>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</si>
  <si>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</si>
  <si>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</si>
  <si>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</si>
  <si>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</si>
  <si>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</si>
  <si>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</si>
  <si>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</si>
  <si>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</si>
  <si>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</si>
  <si>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</si>
  <si>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</si>
  <si>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</si>
  <si>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</si>
  <si>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</si>
  <si>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</si>
  <si>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</si>
  <si>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</si>
  <si>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</si>
  <si>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</si>
  <si>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</si>
  <si>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</si>
  <si>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</si>
  <si>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</si>
  <si>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</si>
  <si>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</si>
  <si>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</si>
  <si>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</si>
  <si>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</si>
  <si>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</si>
  <si>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</si>
  <si>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</si>
  <si>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</si>
  <si>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</si>
  <si>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</si>
  <si>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</si>
  <si>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</si>
  <si>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</si>
  <si>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</si>
  <si>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</si>
  <si>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</si>
  <si>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</si>
  <si>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</si>
  <si>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</si>
  <si>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</si>
  <si>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</si>
  <si>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</si>
  <si>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</si>
  <si>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</si>
  <si>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</si>
  <si>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</si>
  <si>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</si>
  <si>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</si>
  <si>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</si>
  <si>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</si>
  <si>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</si>
  <si>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</si>
  <si>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</si>
  <si>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</si>
  <si>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</si>
  <si>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</si>
  <si>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</si>
  <si>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</si>
  <si>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</si>
  <si>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</si>
  <si>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</si>
  <si>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</si>
  <si>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</si>
  <si>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</si>
  <si>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</si>
  <si>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</si>
  <si>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</si>
  <si>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</si>
  <si>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</si>
  <si>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</si>
  <si>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</si>
  <si>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</si>
  <si>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</si>
  <si>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</si>
  <si>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</si>
  <si>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</si>
  <si>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</si>
  <si>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</si>
  <si>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</si>
  <si>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</si>
  <si>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</si>
  <si>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</si>
  <si>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</si>
  <si>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</si>
  <si>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</si>
  <si>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</si>
  <si>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</si>
  <si>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</si>
  <si>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</si>
  <si>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</si>
  <si>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</si>
  <si>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</si>
  <si>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</si>
  <si>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</si>
  <si>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</si>
  <si>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</si>
  <si>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</si>
  <si>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</si>
  <si>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</si>
  <si>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</si>
  <si>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</si>
  <si>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</si>
  <si>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</si>
  <si>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</si>
  <si>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</si>
  <si>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</si>
  <si>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</si>
  <si>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</si>
  <si>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</si>
  <si>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</si>
  <si>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</si>
  <si>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</si>
  <si>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</si>
  <si>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</si>
  <si>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</si>
  <si>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</si>
  <si>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</si>
  <si>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</si>
  <si>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</si>
  <si>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</si>
  <si>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</si>
  <si>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</si>
  <si>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</si>
  <si>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</si>
  <si>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</si>
  <si>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</si>
  <si>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</si>
  <si>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</si>
  <si>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</si>
  <si>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</si>
  <si>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</si>
  <si>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</si>
  <si>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</si>
  <si>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</si>
  <si>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</si>
  <si>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</si>
  <si>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</si>
  <si>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</si>
  <si>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</si>
  <si>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</si>
  <si>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</si>
  <si>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</si>
  <si>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</si>
  <si>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</si>
  <si>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</si>
  <si>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</si>
  <si>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</si>
  <si>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</si>
  <si>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</si>
  <si>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</si>
  <si>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</si>
  <si>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</si>
  <si>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</si>
  <si>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</si>
  <si>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</si>
  <si>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</si>
  <si>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</si>
  <si>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</si>
  <si>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</si>
  <si>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</si>
  <si>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</si>
  <si>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</si>
  <si>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</si>
  <si>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</si>
  <si>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</si>
  <si>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</si>
  <si>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</si>
  <si>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</si>
  <si>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</si>
  <si>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</si>
  <si>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</si>
  <si>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</si>
  <si>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</si>
  <si>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</si>
  <si>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</si>
  <si>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</si>
  <si>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</si>
  <si>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</si>
  <si>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</si>
  <si>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</si>
  <si>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</si>
  <si>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</si>
  <si>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</si>
  <si>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</si>
  <si>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</si>
  <si>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</si>
  <si>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</si>
  <si>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</si>
  <si>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</si>
  <si>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</si>
  <si>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</si>
  <si>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</si>
  <si>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</si>
  <si>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</si>
  <si>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</si>
  <si>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</si>
  <si>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</si>
  <si>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</si>
  <si>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</si>
  <si>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</si>
  <si>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</si>
  <si>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</si>
  <si>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</si>
  <si>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</si>
  <si>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</si>
  <si>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</si>
  <si>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</si>
  <si>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</si>
  <si>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</si>
  <si>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</si>
  <si>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</si>
  <si>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</si>
  <si>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</si>
  <si>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</si>
  <si>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</si>
  <si>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</si>
  <si>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</si>
  <si>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</si>
  <si>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</si>
  <si>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</si>
  <si>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</si>
  <si>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</si>
  <si>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</si>
  <si>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</si>
  <si>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</si>
  <si>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</si>
  <si>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</si>
  <si>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</si>
  <si>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</si>
  <si>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</si>
  <si>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</si>
  <si>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</si>
  <si>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</si>
  <si>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</si>
  <si>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</si>
  <si>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</si>
  <si>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</si>
  <si>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</si>
  <si>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</si>
  <si>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</si>
  <si>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</si>
  <si>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</si>
  <si>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</si>
  <si>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</si>
  <si>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</si>
  <si>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</si>
  <si>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</si>
  <si>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</si>
  <si>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</si>
  <si>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</si>
  <si>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</si>
  <si>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</si>
  <si>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</si>
  <si>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</si>
  <si>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</si>
  <si>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</si>
  <si>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</si>
  <si>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</si>
  <si>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</si>
  <si>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</si>
  <si>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</si>
  <si>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</si>
  <si>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</si>
  <si>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</si>
  <si>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</si>
  <si>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</si>
  <si>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</si>
  <si>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</si>
  <si>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</si>
  <si>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</si>
  <si>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</si>
  <si>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</si>
  <si>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</si>
  <si>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</si>
  <si>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</si>
  <si>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</si>
  <si>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</si>
  <si>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</si>
  <si>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</si>
  <si>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</si>
  <si>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</si>
  <si>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</si>
  <si>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</si>
  <si>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</si>
  <si>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</si>
  <si>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</si>
  <si>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</si>
  <si>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</si>
  <si>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</si>
  <si>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</si>
  <si>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</si>
  <si>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</si>
  <si>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</si>
  <si>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</si>
  <si>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</si>
  <si>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</si>
  <si>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</si>
  <si>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</si>
  <si>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</si>
  <si>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</si>
  <si>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</si>
  <si>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</si>
  <si>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</si>
  <si>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</si>
  <si>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</si>
  <si>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</si>
  <si>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</si>
  <si>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</si>
  <si>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</si>
  <si>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</si>
  <si>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</si>
  <si>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</si>
  <si>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</si>
  <si>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</si>
  <si>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</si>
  <si>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</si>
  <si>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</si>
  <si>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</si>
  <si>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</si>
  <si>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</si>
  <si>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</si>
  <si>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</si>
  <si>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</si>
  <si>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</si>
  <si>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</si>
  <si>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</si>
  <si>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</si>
  <si>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</si>
  <si>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</si>
  <si>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</si>
  <si>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</si>
  <si>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</si>
  <si>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</si>
  <si>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</si>
  <si>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</si>
  <si>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</si>
  <si>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</si>
  <si>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</si>
  <si>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</si>
  <si>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</si>
  <si>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</si>
  <si>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</si>
  <si>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</si>
  <si>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</si>
  <si>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</si>
  <si>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</si>
  <si>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</si>
  <si>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</si>
  <si>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</si>
  <si>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</si>
  <si>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</si>
  <si>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</si>
  <si>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</si>
  <si>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</si>
  <si>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</si>
  <si>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</si>
  <si>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</si>
  <si>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</si>
  <si>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</si>
  <si>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</si>
  <si>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</si>
  <si>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</si>
  <si>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</si>
  <si>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</si>
  <si>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</si>
  <si>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</si>
  <si>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</si>
  <si>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</si>
  <si>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</si>
  <si>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</si>
  <si>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</si>
  <si>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</si>
  <si>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</si>
  <si>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</si>
  <si>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</si>
  <si>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</si>
  <si>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</si>
  <si>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</si>
  <si>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</si>
  <si>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</si>
  <si>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</si>
  <si>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</si>
  <si>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</si>
  <si>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</si>
  <si>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</si>
  <si>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</si>
  <si>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</si>
  <si>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</si>
  <si>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</si>
  <si>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</si>
  <si>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</si>
  <si>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</si>
  <si>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</si>
  <si>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</si>
  <si>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</si>
  <si>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</si>
  <si>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</si>
  <si>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</si>
  <si>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</si>
  <si>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</si>
  <si>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</si>
  <si>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</si>
  <si>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</si>
  <si>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</si>
  <si>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</si>
  <si>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</si>
  <si>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</si>
  <si>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</si>
  <si>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</si>
  <si>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</si>
  <si>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</si>
  <si>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</si>
  <si>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</si>
  <si>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</si>
  <si>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</si>
  <si>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</si>
  <si>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</si>
  <si>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</si>
  <si>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</si>
  <si>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</si>
  <si>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</si>
  <si>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</si>
  <si>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</si>
  <si>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</si>
  <si>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</si>
  <si>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</si>
  <si>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</si>
  <si>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</si>
  <si>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</si>
  <si>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</si>
  <si>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</si>
  <si>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</si>
  <si>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</si>
  <si>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</si>
  <si>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</si>
  <si>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</si>
  <si>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</si>
  <si>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</si>
  <si>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</si>
  <si>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</si>
  <si>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</si>
  <si>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</si>
  <si>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</si>
  <si>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</si>
  <si>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</si>
  <si>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</si>
  <si>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</si>
  <si>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</si>
  <si>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</si>
  <si>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</si>
  <si>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</si>
  <si>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</si>
  <si>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</si>
  <si>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</si>
  <si>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</si>
  <si>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</si>
  <si>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</si>
  <si>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</si>
  <si>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</si>
  <si>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</si>
  <si>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</si>
  <si>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</si>
  <si>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</si>
  <si>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</si>
  <si>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</si>
  <si>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</si>
  <si>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</si>
  <si>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</si>
  <si>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</si>
  <si>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</si>
  <si>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</si>
  <si>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</si>
  <si>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</si>
  <si>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</si>
  <si>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</si>
  <si>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</si>
  <si>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</si>
  <si>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</si>
  <si>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</si>
  <si>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</si>
  <si>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</si>
  <si>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</si>
  <si>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</si>
  <si>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</si>
  <si>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</si>
  <si>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</si>
  <si>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</si>
  <si>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</si>
  <si>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</si>
  <si>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</si>
  <si>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</si>
  <si>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</si>
  <si>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</si>
  <si>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</si>
  <si>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</si>
  <si>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</si>
  <si>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</si>
  <si>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</si>
  <si>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</si>
  <si>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</si>
  <si>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</si>
  <si>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</si>
  <si>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</si>
  <si>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</si>
  <si>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</si>
  <si>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</si>
  <si>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</si>
  <si>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</si>
  <si>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</si>
  <si>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</si>
  <si>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</si>
  <si>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</si>
  <si>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</si>
  <si>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</si>
  <si>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</si>
  <si>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</si>
  <si>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</si>
  <si>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</si>
  <si>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</si>
  <si>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</si>
  <si>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</si>
  <si>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</si>
  <si>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</si>
  <si>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</si>
  <si>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</si>
  <si>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</si>
  <si>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</si>
  <si>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</si>
  <si>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</si>
  <si>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</si>
  <si>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</si>
  <si>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</si>
  <si>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</si>
  <si>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</si>
  <si>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</si>
  <si>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</si>
  <si>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</si>
  <si>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</si>
  <si>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</si>
  <si>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</si>
  <si>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</si>
  <si>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</si>
  <si>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</si>
  <si>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</si>
  <si>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</si>
  <si>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</si>
  <si>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</si>
  <si>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</si>
  <si>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</si>
  <si>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</si>
  <si>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</si>
  <si>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</si>
  <si>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</si>
  <si>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</si>
  <si>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</si>
  <si>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</si>
  <si>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</si>
  <si>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</si>
  <si>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</si>
  <si>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</si>
  <si>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</si>
  <si>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</si>
  <si>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</si>
  <si>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</si>
  <si>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</si>
  <si>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</si>
  <si>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</si>
  <si>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</si>
  <si>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</si>
  <si>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</si>
  <si>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</si>
  <si>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</si>
  <si>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</si>
  <si>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</si>
  <si>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</si>
  <si>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</si>
  <si>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</si>
  <si>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</si>
  <si>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</si>
  <si>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</si>
  <si>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</si>
  <si>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</si>
  <si>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</si>
  <si>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</si>
  <si>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</si>
  <si>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</si>
  <si>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</si>
  <si>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</si>
  <si>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</si>
  <si>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</si>
  <si>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</si>
  <si>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</si>
  <si>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</si>
  <si>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</si>
  <si>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</si>
  <si>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</si>
  <si>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</si>
  <si>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</si>
  <si>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</si>
  <si>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</si>
  <si>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</si>
  <si>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</si>
  <si>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</si>
  <si>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</si>
  <si>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</si>
  <si>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</si>
  <si>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</si>
  <si>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</si>
  <si>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</si>
  <si>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</si>
  <si>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</si>
  <si>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</si>
  <si>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</si>
  <si>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</si>
  <si>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</si>
  <si>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</si>
  <si>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</si>
  <si>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</si>
  <si>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</si>
  <si>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</si>
  <si>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</si>
  <si>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</si>
  <si>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</si>
  <si>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</si>
  <si>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</si>
  <si>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</si>
  <si>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</si>
  <si>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</si>
  <si>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</si>
  <si>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</si>
  <si>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</si>
  <si>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</si>
  <si>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</si>
  <si>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</si>
  <si>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</si>
  <si>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</si>
  <si>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</si>
  <si>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</si>
  <si>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</si>
  <si>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</si>
  <si>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</si>
  <si>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</si>
  <si>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</si>
  <si>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</si>
  <si>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</si>
  <si>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</si>
  <si>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</si>
  <si>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</si>
  <si>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</si>
  <si>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</si>
  <si>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</si>
  <si>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</si>
  <si>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</si>
  <si>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</si>
  <si>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</si>
  <si>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</si>
  <si>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</si>
  <si>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</si>
  <si>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</si>
  <si>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</si>
  <si>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</si>
  <si>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</si>
  <si>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</si>
  <si>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</si>
  <si>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</si>
  <si>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</si>
  <si>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</si>
  <si>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</si>
  <si>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</si>
  <si>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</si>
  <si>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</si>
  <si>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</si>
  <si>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</si>
  <si>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</si>
  <si>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</si>
  <si>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</si>
  <si>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</si>
  <si>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</si>
  <si>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</si>
  <si>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</si>
  <si>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</si>
  <si>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</si>
  <si>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</si>
  <si>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</si>
  <si>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</si>
  <si>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</si>
  <si>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</si>
  <si>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</si>
  <si>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</si>
  <si>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</si>
  <si>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</si>
  <si>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</si>
  <si>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</si>
  <si>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</si>
  <si>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</si>
  <si>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</si>
  <si>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</si>
  <si>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</si>
  <si>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</si>
  <si>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</si>
  <si>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</si>
  <si>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</si>
  <si>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</si>
  <si>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</si>
  <si>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</si>
  <si>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</si>
  <si>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</si>
  <si>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</si>
  <si>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</si>
  <si>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</si>
  <si>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</si>
  <si>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</si>
  <si>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</si>
  <si>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</si>
  <si>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</si>
  <si>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</si>
  <si>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</si>
  <si>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</si>
  <si>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</si>
  <si>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</si>
  <si>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</si>
  <si>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</si>
  <si>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</si>
  <si>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</si>
  <si>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</si>
  <si>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</si>
  <si>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</si>
  <si>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</si>
  <si>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</si>
  <si>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</si>
  <si>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</si>
  <si>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</si>
  <si>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</si>
  <si>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</si>
  <si>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</si>
  <si>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</si>
  <si>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</si>
  <si>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</si>
  <si>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</si>
  <si>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</si>
  <si>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</si>
  <si>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</si>
  <si>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</si>
  <si>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</si>
  <si>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</si>
  <si>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</si>
  <si>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</si>
  <si>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</si>
  <si>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</si>
  <si>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</si>
  <si>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</si>
  <si>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</si>
  <si>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</si>
  <si>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</si>
  <si>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</si>
  <si>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</si>
  <si>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</si>
  <si>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</si>
  <si>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</si>
  <si>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</si>
  <si>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</si>
  <si>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</si>
  <si>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</si>
  <si>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</si>
  <si>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</si>
  <si>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</si>
  <si>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</si>
  <si>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</si>
  <si>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</si>
  <si>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</si>
  <si>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</si>
  <si>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</si>
  <si>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</si>
  <si>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</si>
  <si>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</si>
  <si>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</si>
  <si>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</si>
  <si>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</si>
  <si>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</si>
  <si>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</si>
  <si>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</si>
  <si>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</si>
  <si>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</si>
  <si>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</si>
  <si>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</si>
  <si>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</si>
  <si>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</si>
  <si>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</si>
  <si>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</si>
  <si>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</si>
  <si>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</si>
  <si>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</si>
  <si>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</si>
  <si>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</si>
  <si>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</si>
  <si>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</si>
  <si>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</si>
  <si>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</si>
  <si>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</si>
  <si>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</si>
  <si>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</si>
  <si>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</si>
  <si>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</si>
  <si>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</si>
  <si>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</si>
  <si>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</si>
  <si>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</si>
  <si>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</si>
  <si>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</si>
  <si>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</si>
  <si>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</si>
  <si>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</si>
  <si>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</si>
  <si>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</si>
  <si>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</si>
  <si>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</si>
  <si>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</si>
  <si>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</si>
  <si>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</si>
  <si>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</si>
  <si>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</si>
  <si>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</si>
  <si>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</si>
  <si>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</si>
  <si>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</si>
  <si>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</si>
  <si>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</si>
  <si>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</si>
  <si>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</si>
  <si>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</si>
  <si>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</si>
  <si>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</si>
  <si>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</si>
  <si>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</si>
  <si>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</si>
  <si>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</si>
  <si>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</si>
  <si>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</si>
  <si>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</si>
  <si>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</si>
  <si>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</si>
  <si>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</si>
  <si>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</si>
  <si>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</si>
  <si>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</si>
  <si>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</si>
  <si>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</si>
  <si>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</si>
  <si>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</si>
  <si>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</si>
  <si>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</si>
  <si>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</si>
  <si>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</si>
  <si>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</si>
  <si>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</si>
  <si>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</si>
  <si>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</si>
  <si>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</si>
  <si>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</si>
  <si>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</si>
  <si>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</si>
  <si>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</si>
  <si>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</si>
  <si>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</si>
  <si>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</si>
  <si>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</si>
  <si>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</si>
  <si>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</si>
  <si>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</si>
  <si>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</si>
  <si>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</si>
  <si>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</si>
  <si>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</si>
  <si>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</si>
  <si>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</si>
  <si>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</si>
  <si>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</si>
  <si>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</si>
  <si>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</si>
  <si>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</si>
  <si>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</si>
  <si>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</si>
  <si>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</si>
  <si>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</si>
  <si>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</si>
  <si>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</si>
  <si>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</si>
  <si>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</si>
  <si>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</si>
  <si>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</si>
  <si>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</si>
  <si>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</si>
  <si>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</si>
  <si>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</si>
  <si>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</si>
  <si>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</si>
  <si>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</si>
  <si>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</si>
  <si>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</si>
  <si>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</si>
  <si>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</si>
  <si>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</si>
  <si>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</si>
  <si>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</si>
  <si>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</si>
  <si>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</si>
  <si>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</si>
  <si>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</si>
  <si>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</si>
  <si>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</si>
  <si>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</si>
  <si>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</si>
  <si>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</si>
  <si>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</si>
  <si>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</si>
  <si>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</si>
  <si>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</si>
  <si>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</si>
  <si>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</si>
  <si>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</si>
  <si>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</si>
  <si>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</si>
  <si>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</si>
  <si>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</si>
  <si>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</si>
  <si>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</si>
  <si>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</si>
  <si>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</si>
  <si>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</si>
  <si>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</si>
  <si>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</si>
  <si>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</si>
  <si>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</si>
  <si>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</si>
  <si>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</si>
  <si>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</si>
  <si>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</si>
  <si>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</si>
  <si>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</si>
  <si>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</si>
  <si>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</si>
  <si>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</si>
  <si>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</si>
  <si>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</si>
  <si>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</si>
  <si>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</si>
  <si>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</si>
  <si>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</si>
  <si>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</si>
  <si>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</si>
  <si>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</si>
  <si>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</si>
  <si>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</si>
  <si>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</si>
  <si>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</si>
  <si>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</si>
  <si>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</si>
  <si>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</si>
  <si>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</si>
  <si>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</si>
  <si>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</si>
  <si>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</si>
  <si>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</si>
  <si>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</si>
  <si>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</si>
  <si>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</si>
  <si>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</si>
  <si>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</si>
  <si>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</si>
  <si>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</si>
  <si>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</si>
  <si>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</si>
  <si>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</si>
  <si>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</si>
  <si>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</si>
  <si>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</si>
  <si>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</si>
  <si>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</si>
  <si>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</si>
  <si>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</si>
  <si>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</si>
  <si>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</si>
  <si>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</si>
  <si>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</si>
  <si>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</si>
  <si>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</si>
  <si>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</si>
  <si>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</si>
  <si>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</si>
  <si>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</si>
  <si>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</si>
  <si>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</si>
  <si>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</si>
  <si>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</si>
  <si>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</si>
  <si>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</si>
  <si>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</si>
  <si>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</si>
  <si>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</si>
  <si>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</si>
  <si>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</si>
  <si>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</si>
  <si>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</si>
  <si>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</si>
  <si>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</si>
  <si>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</si>
  <si>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</si>
  <si>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</si>
  <si>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</si>
  <si>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</si>
  <si>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</si>
  <si>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</si>
  <si>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</si>
  <si>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</si>
  <si>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</si>
  <si>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</si>
  <si>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</si>
  <si>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</si>
  <si>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</si>
  <si>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</si>
  <si>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</si>
  <si>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</si>
  <si>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</si>
  <si>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</si>
  <si>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</si>
  <si>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</si>
  <si>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</si>
  <si>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</si>
  <si>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</si>
  <si>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</si>
  <si>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</si>
  <si>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</si>
  <si>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</si>
  <si>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</si>
  <si>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</si>
  <si>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</si>
  <si>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</si>
  <si>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</si>
  <si>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</si>
  <si>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</si>
  <si>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</si>
  <si>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</si>
  <si>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</si>
  <si>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</si>
  <si>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</si>
  <si>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</si>
  <si>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</si>
  <si>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</si>
  <si>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</si>
  <si>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</si>
  <si>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</si>
  <si>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</si>
  <si>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</si>
  <si>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</si>
  <si>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</si>
  <si>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</si>
  <si>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</si>
  <si>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</si>
  <si>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</si>
  <si>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</si>
  <si>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</si>
  <si>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</si>
  <si>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</si>
  <si>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</si>
  <si>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</si>
  <si>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</si>
  <si>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</si>
  <si>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</si>
  <si>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</si>
  <si>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</si>
  <si>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</si>
  <si>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</si>
  <si>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</si>
  <si>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</si>
  <si>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</si>
  <si>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</si>
  <si>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</si>
  <si>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</si>
  <si>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</si>
  <si>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</si>
  <si>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</si>
  <si>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</si>
  <si>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</si>
  <si>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</si>
  <si>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</si>
  <si>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</si>
  <si>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</si>
  <si>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</si>
  <si>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</si>
  <si>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</si>
  <si>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</si>
  <si>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</si>
  <si>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</si>
  <si>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</si>
  <si>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</si>
  <si>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</si>
  <si>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</si>
  <si>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</si>
  <si>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</si>
  <si>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</si>
  <si>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</si>
  <si>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</si>
  <si>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</si>
  <si>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</si>
  <si>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</si>
  <si>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</si>
  <si>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</si>
  <si>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</si>
  <si>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</si>
  <si>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</si>
  <si>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</si>
  <si>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</si>
  <si>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</si>
  <si>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</si>
  <si>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</si>
  <si>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</si>
  <si>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</si>
  <si>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</si>
  <si>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</si>
  <si>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</si>
  <si>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</si>
  <si>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</si>
  <si>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</si>
  <si>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</si>
  <si>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</si>
  <si>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</si>
  <si>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</si>
  <si>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</si>
  <si>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</si>
  <si>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</si>
  <si>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</si>
  <si>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</si>
  <si>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</si>
  <si>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</si>
  <si>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</si>
  <si>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</si>
  <si>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</si>
  <si>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</si>
  <si>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</si>
  <si>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</si>
  <si>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</si>
  <si>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</si>
  <si>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</si>
  <si>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</si>
  <si>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</si>
  <si>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</si>
  <si>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</si>
  <si>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</si>
  <si>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</si>
  <si>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</si>
  <si>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</si>
  <si>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</si>
  <si>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</si>
  <si>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</si>
  <si>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</si>
  <si>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</si>
  <si>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</si>
  <si>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</si>
  <si>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</si>
  <si>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</si>
  <si>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</si>
  <si>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</si>
  <si>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</si>
  <si>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</si>
  <si>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</si>
  <si>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</si>
  <si>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</si>
  <si>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</si>
  <si>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</si>
  <si>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</si>
  <si>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</si>
  <si>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</si>
  <si>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</si>
  <si>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</si>
  <si>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</si>
  <si>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</si>
  <si>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</si>
  <si>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</si>
  <si>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</si>
  <si>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</si>
  <si>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</si>
  <si>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</si>
  <si>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</si>
  <si>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</si>
  <si>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</si>
  <si>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</si>
  <si>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</si>
  <si>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</si>
  <si>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</si>
  <si>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</si>
  <si>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</si>
  <si>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</si>
  <si>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</si>
  <si>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</si>
  <si>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</si>
  <si>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</si>
  <si>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</si>
  <si>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</si>
  <si>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</si>
  <si>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</si>
  <si>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</si>
  <si>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</si>
  <si>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</si>
  <si>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</si>
  <si>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</si>
  <si>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</si>
  <si>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</si>
  <si>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</si>
  <si>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</si>
  <si>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</si>
  <si>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</si>
  <si>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</si>
  <si>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</si>
  <si>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</si>
  <si>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</si>
  <si>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</si>
  <si>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</si>
  <si>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</si>
  <si>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</si>
  <si>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</si>
  <si>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</si>
  <si>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</si>
  <si>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</si>
  <si>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</si>
  <si>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</si>
  <si>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</si>
  <si>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</si>
  <si>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</si>
  <si>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</si>
  <si>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</si>
  <si>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</si>
  <si>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</si>
  <si>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</si>
  <si>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</si>
  <si>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</si>
  <si>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</si>
  <si>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</si>
  <si>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</si>
  <si>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</si>
  <si>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</si>
  <si>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</si>
  <si>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</si>
  <si>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</si>
  <si>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</si>
  <si>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</si>
  <si>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</si>
  <si>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</si>
  <si>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</si>
  <si>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</si>
  <si>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</si>
  <si>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</si>
  <si>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</si>
  <si>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</si>
  <si>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</si>
  <si>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</si>
  <si>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</si>
  <si>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</si>
  <si>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</si>
  <si>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</si>
  <si>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</si>
  <si>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</si>
  <si>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</si>
  <si>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</si>
  <si>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</si>
  <si>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</si>
  <si>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</si>
  <si>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</si>
  <si>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</si>
  <si>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</si>
  <si>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</si>
  <si>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</si>
  <si>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</si>
  <si>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</si>
  <si>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</si>
  <si>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</si>
  <si>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</si>
  <si>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</si>
  <si>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</si>
  <si>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</si>
  <si>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</si>
  <si>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</si>
  <si>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</si>
  <si>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</si>
  <si>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</si>
  <si>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</si>
  <si>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</si>
  <si>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</si>
  <si>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</si>
  <si>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</si>
  <si>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</si>
  <si>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</si>
  <si>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</si>
  <si>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</si>
  <si>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</si>
  <si>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</si>
  <si>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</si>
  <si>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</si>
  <si>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</si>
  <si>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</si>
  <si>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</si>
  <si>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</si>
  <si>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</si>
  <si>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</si>
  <si>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</si>
  <si>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</si>
  <si>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</si>
  <si>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</si>
  <si>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</si>
  <si>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</si>
  <si>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</si>
  <si>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</si>
  <si>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</si>
  <si>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</si>
  <si>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</si>
  <si>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</si>
  <si>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</si>
  <si>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</si>
  <si>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</si>
  <si>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</si>
  <si>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</si>
  <si>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</si>
  <si>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</si>
  <si>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</si>
  <si>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</si>
  <si>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</si>
  <si>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</si>
  <si>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</si>
  <si>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</si>
  <si>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</si>
  <si>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</si>
  <si>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</si>
  <si>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</si>
  <si>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</si>
  <si>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</si>
  <si>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</si>
  <si>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</si>
  <si>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</si>
  <si>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</si>
  <si>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</si>
  <si>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</si>
  <si>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</si>
  <si>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</si>
  <si>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</si>
  <si>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</si>
  <si>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</si>
  <si>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</si>
  <si>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</si>
  <si>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</si>
  <si>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</si>
  <si>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</si>
  <si>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</si>
  <si>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</si>
  <si>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</si>
  <si>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</si>
  <si>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</si>
  <si>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</si>
  <si>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</si>
  <si>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</si>
  <si>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</si>
  <si>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</si>
  <si>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</si>
  <si>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</si>
  <si>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</si>
  <si>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</si>
  <si>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</si>
  <si>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</si>
  <si>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</si>
  <si>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</si>
  <si>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</si>
  <si>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</si>
  <si>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</si>
  <si>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</si>
  <si>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</si>
  <si>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</si>
  <si>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</si>
  <si>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</si>
  <si>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</si>
  <si>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</si>
  <si>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</si>
  <si>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</si>
  <si>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</si>
  <si>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</si>
  <si>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</si>
  <si>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</si>
  <si>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</si>
  <si>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</si>
  <si>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</si>
  <si>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</si>
  <si>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</si>
  <si>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</si>
  <si>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</si>
  <si>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</si>
  <si>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</si>
  <si>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</si>
  <si>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</si>
  <si>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</si>
  <si>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</si>
  <si>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</si>
  <si>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</si>
  <si>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</si>
  <si>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</si>
  <si>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</si>
  <si>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</si>
  <si>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</si>
  <si>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</si>
  <si>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</si>
  <si>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</si>
  <si>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</si>
  <si>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</si>
  <si>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</si>
  <si>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</si>
  <si>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</si>
  <si>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</si>
  <si>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</si>
  <si>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</si>
  <si>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</si>
  <si>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</si>
  <si>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</si>
  <si>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</si>
  <si>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</si>
  <si>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</si>
  <si>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</si>
  <si>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</si>
  <si>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</si>
  <si>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</si>
  <si>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</si>
  <si>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</si>
  <si>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</si>
  <si>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</si>
  <si>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</si>
  <si>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</si>
  <si>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</si>
  <si>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</si>
  <si>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</si>
  <si>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</si>
  <si>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</si>
  <si>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</si>
  <si>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</si>
  <si>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</si>
  <si>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</si>
  <si>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</si>
  <si>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</si>
  <si>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</si>
  <si>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</si>
  <si>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</si>
  <si>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</si>
  <si>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</si>
  <si>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</si>
  <si>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</si>
  <si>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</si>
  <si>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</si>
  <si>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</si>
  <si>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</si>
  <si>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</si>
  <si>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</si>
  <si>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</si>
  <si>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</si>
  <si>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</si>
  <si>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</si>
  <si>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</si>
  <si>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</si>
  <si>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</si>
  <si>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</si>
  <si>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</si>
  <si>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</si>
  <si>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</si>
  <si>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</si>
  <si>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</si>
  <si>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</si>
  <si>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</si>
  <si>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</si>
  <si>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</si>
  <si>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</si>
  <si>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</si>
  <si>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</si>
  <si>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</si>
  <si>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</si>
  <si>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</si>
  <si>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</si>
  <si>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</si>
  <si>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</si>
  <si>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</si>
  <si>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</si>
  <si>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</si>
  <si>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</si>
  <si>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</si>
  <si>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</si>
  <si>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</si>
  <si>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</si>
  <si>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</si>
  <si>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</si>
  <si>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</si>
  <si>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</si>
  <si>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</si>
  <si>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</si>
  <si>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</si>
  <si>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</si>
  <si>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</si>
  <si>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</si>
  <si>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</si>
  <si>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</si>
  <si>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</si>
  <si>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</si>
  <si>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</si>
  <si>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</si>
  <si>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</si>
  <si>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</si>
  <si>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</si>
  <si>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</si>
  <si>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</si>
  <si>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</si>
  <si>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</si>
  <si>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</si>
  <si>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</si>
  <si>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</si>
  <si>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</si>
  <si>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</si>
  <si>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</si>
  <si>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</si>
  <si>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</si>
  <si>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</si>
  <si>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</si>
  <si>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</si>
  <si>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</si>
  <si>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</si>
  <si>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</si>
  <si>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</si>
  <si>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</si>
  <si>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</si>
  <si>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</si>
  <si>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</si>
  <si>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</si>
  <si>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</si>
  <si>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</si>
  <si>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</si>
  <si>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</si>
  <si>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</si>
  <si>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</si>
  <si>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</si>
  <si>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</si>
  <si>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</si>
  <si>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</si>
  <si>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</si>
  <si>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</si>
  <si>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</si>
  <si>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</si>
  <si>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</si>
  <si>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</si>
  <si>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</si>
  <si>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</si>
  <si>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</si>
  <si>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</si>
  <si>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</si>
  <si>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</si>
  <si>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</si>
  <si>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</si>
  <si>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</si>
  <si>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</si>
  <si>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</si>
  <si>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</si>
  <si>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</si>
  <si>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</si>
  <si>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</si>
  <si>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</si>
  <si>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</si>
  <si>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</si>
  <si>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</si>
  <si>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</si>
  <si>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</si>
  <si>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</si>
  <si>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</si>
  <si>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</si>
  <si>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</si>
  <si>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</si>
  <si>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</si>
  <si>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</si>
  <si>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</si>
  <si>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</si>
  <si>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</si>
  <si>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</si>
  <si>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</si>
  <si>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</si>
  <si>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</si>
  <si>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</si>
  <si>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</si>
  <si>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</si>
  <si>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</si>
  <si>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</si>
  <si>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</si>
  <si>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</si>
  <si>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</si>
  <si>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</si>
  <si>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</si>
  <si>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</si>
  <si>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</si>
  <si>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</si>
  <si>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</si>
  <si>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</si>
  <si>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</si>
  <si>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</si>
  <si>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</si>
  <si>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</si>
  <si>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</si>
  <si>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</si>
  <si>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</si>
  <si>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</si>
  <si>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</si>
  <si>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</si>
  <si>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</si>
  <si>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</si>
  <si>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</si>
  <si>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</si>
  <si>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</si>
  <si>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</si>
  <si>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</si>
  <si>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</si>
  <si>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</si>
  <si>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</si>
  <si>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</si>
  <si>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</si>
  <si>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</si>
  <si>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</si>
  <si>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</si>
  <si>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</si>
  <si>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</si>
  <si>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</si>
  <si>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</si>
  <si>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</si>
  <si>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</si>
  <si>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</si>
  <si>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</si>
  <si>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</si>
  <si>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</si>
  <si>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</si>
  <si>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</si>
  <si>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</si>
  <si>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</si>
  <si>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</si>
  <si>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</si>
  <si>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</si>
  <si>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</si>
  <si>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</si>
  <si>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</si>
  <si>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</si>
  <si>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</si>
  <si>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</si>
  <si>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</si>
  <si>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</si>
  <si>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</si>
  <si>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</si>
  <si>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</si>
  <si>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</si>
  <si>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</si>
  <si>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</si>
  <si>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</si>
  <si>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</si>
  <si>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</si>
  <si>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</si>
  <si>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</si>
  <si>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</si>
  <si>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</si>
  <si>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</si>
  <si>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</si>
  <si>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</si>
  <si>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</si>
  <si>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</si>
  <si>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</si>
  <si>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</si>
  <si>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</si>
  <si>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</si>
  <si>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</si>
  <si>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</si>
  <si>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</si>
  <si>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</si>
  <si>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</si>
  <si>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</si>
  <si>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</si>
  <si>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</si>
  <si>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</si>
  <si>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</si>
  <si>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</si>
  <si>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</si>
  <si>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</si>
  <si>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</si>
  <si>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</si>
  <si>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</si>
  <si>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</si>
  <si>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</si>
  <si>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</si>
  <si>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</si>
  <si>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</si>
  <si>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</si>
  <si>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</si>
  <si>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</si>
  <si>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</si>
  <si>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</si>
  <si>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</si>
  <si>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</si>
  <si>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</si>
  <si>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</si>
  <si>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</si>
  <si>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</si>
  <si>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</si>
  <si>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</si>
  <si>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</si>
  <si>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</si>
  <si>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</si>
  <si>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</si>
  <si>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</si>
  <si>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</si>
  <si>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</si>
  <si>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</si>
  <si>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</si>
  <si>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</si>
  <si>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</si>
  <si>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</si>
  <si>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</si>
  <si>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</si>
  <si>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</si>
  <si>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</si>
  <si>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</si>
  <si>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</si>
  <si>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</si>
  <si>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</si>
  <si>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</si>
  <si>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</si>
  <si>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</si>
  <si>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</si>
  <si>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</si>
  <si>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</si>
  <si>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</si>
  <si>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</si>
  <si>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</si>
  <si>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</si>
  <si>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</si>
  <si>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</si>
  <si>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</si>
  <si>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</si>
  <si>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</si>
  <si>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</si>
  <si>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</si>
  <si>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</si>
  <si>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</si>
  <si>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</si>
  <si>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</si>
  <si>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</si>
  <si>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</si>
  <si>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</si>
  <si>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</si>
  <si>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</si>
  <si>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</si>
  <si>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</si>
  <si>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</si>
  <si>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</si>
  <si>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</si>
  <si>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</si>
  <si>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</si>
  <si>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</si>
  <si>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</si>
  <si>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</si>
  <si>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</si>
  <si>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</si>
  <si>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</si>
  <si>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</si>
  <si>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</si>
  <si>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</si>
  <si>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</si>
  <si>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</si>
  <si>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</si>
  <si>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</si>
  <si>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</si>
  <si>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</si>
  <si>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</si>
  <si>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</si>
  <si>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</si>
  <si>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</si>
  <si>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</si>
  <si>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</si>
  <si>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</si>
  <si>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</si>
  <si>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</si>
  <si>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</si>
  <si>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</si>
  <si>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</si>
  <si>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</si>
  <si>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</si>
  <si>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</si>
  <si>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</si>
  <si>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</si>
  <si>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</si>
  <si>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</si>
  <si>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</si>
  <si>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</si>
  <si>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</si>
  <si>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</si>
  <si>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</si>
  <si>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</si>
  <si>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</si>
  <si>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</si>
  <si>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</si>
  <si>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</si>
  <si>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</si>
  <si>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</si>
  <si>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</si>
  <si>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</si>
  <si>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</si>
  <si>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</si>
  <si>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</si>
  <si>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</si>
  <si>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</si>
  <si>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</si>
  <si>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</si>
  <si>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</si>
  <si>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</si>
  <si>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</si>
  <si>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</si>
  <si>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</si>
  <si>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</si>
  <si>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</si>
  <si>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</si>
  <si>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</si>
  <si>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</si>
  <si>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</si>
  <si>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</si>
  <si>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</si>
  <si>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</si>
  <si>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</si>
  <si>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</si>
  <si>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</si>
  <si>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</si>
  <si>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</si>
  <si>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</si>
  <si>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</si>
  <si>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</si>
  <si>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</si>
  <si>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</si>
  <si>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</si>
  <si>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</si>
  <si>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</si>
  <si>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</si>
  <si>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</si>
  <si>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</si>
  <si>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</si>
  <si>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</si>
  <si>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</si>
  <si>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</si>
  <si>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</si>
  <si>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</si>
  <si>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</si>
  <si>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</si>
  <si>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</si>
  <si>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</si>
  <si>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</si>
  <si>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</si>
  <si>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</si>
  <si>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</si>
  <si>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</si>
  <si>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</si>
  <si>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</si>
  <si>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</si>
  <si>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</si>
  <si>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</si>
  <si>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</si>
  <si>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</si>
  <si>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</si>
  <si>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</si>
  <si>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</si>
  <si>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</si>
  <si>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</si>
  <si>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</si>
  <si>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</si>
  <si>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</si>
  <si>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</si>
  <si>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</si>
  <si>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</si>
  <si>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</si>
  <si>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</si>
  <si>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</si>
  <si>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</si>
  <si>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</si>
  <si>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</si>
  <si>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</si>
  <si>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</si>
  <si>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</si>
  <si>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</si>
  <si>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</si>
  <si>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</si>
  <si>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</si>
  <si>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</si>
  <si>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</si>
  <si>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</si>
  <si>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</si>
  <si>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</si>
  <si>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</si>
  <si>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</si>
  <si>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</si>
  <si>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</si>
  <si>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</si>
  <si>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</si>
  <si>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</si>
  <si>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</si>
  <si>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</si>
  <si>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</si>
  <si>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</si>
  <si>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</si>
  <si>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</si>
  <si>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</si>
  <si>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</si>
  <si>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</si>
  <si>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</si>
  <si>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</si>
  <si>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</si>
  <si>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</si>
  <si>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</si>
  <si>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</si>
  <si>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</si>
  <si>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</si>
  <si>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</si>
  <si>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</si>
  <si>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</si>
  <si>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</si>
  <si>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</si>
  <si>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</si>
  <si>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</si>
  <si>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</si>
  <si>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</si>
  <si>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</si>
  <si>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</si>
  <si>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</si>
  <si>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</si>
  <si>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</si>
  <si>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</si>
  <si>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</si>
  <si>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</si>
  <si>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</si>
  <si>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</si>
  <si>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</si>
  <si>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</si>
  <si>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</si>
  <si>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</si>
  <si>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</si>
  <si>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</si>
  <si>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</si>
  <si>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</si>
  <si>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</si>
  <si>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</si>
  <si>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</si>
  <si>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</si>
  <si>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</si>
  <si>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</si>
  <si>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</si>
  <si>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</si>
  <si>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</si>
  <si>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</si>
  <si>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</si>
  <si>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</si>
  <si>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</si>
  <si>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</si>
  <si>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</si>
  <si>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</si>
  <si>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</si>
  <si>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</si>
  <si>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</si>
  <si>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</si>
  <si>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</si>
  <si>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</si>
  <si>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</si>
  <si>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</si>
  <si>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</si>
  <si>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</si>
  <si>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</si>
  <si>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</si>
  <si>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</si>
  <si>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</si>
  <si>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</si>
  <si>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</si>
  <si>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</si>
  <si>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</si>
  <si>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</si>
  <si>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</si>
  <si>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</si>
  <si>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</si>
  <si>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</si>
  <si>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</si>
  <si>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</si>
  <si>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</si>
  <si>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</si>
  <si>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</si>
  <si>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</si>
  <si>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</si>
  <si>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</si>
  <si>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</si>
  <si>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</si>
  <si>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</si>
  <si>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</si>
  <si>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</si>
  <si>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</si>
  <si>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</si>
  <si>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</si>
  <si>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</si>
  <si>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</si>
  <si>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</si>
  <si>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</si>
  <si>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</si>
  <si>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</si>
  <si>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</si>
  <si>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</si>
  <si>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</si>
  <si>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</si>
  <si>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</si>
  <si>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</si>
  <si>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</si>
  <si>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</si>
  <si>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</si>
  <si>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</si>
  <si>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</si>
  <si>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</si>
  <si>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</si>
  <si>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</si>
  <si>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</si>
  <si>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</si>
  <si>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</si>
  <si>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</si>
  <si>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</si>
  <si>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</si>
  <si>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</si>
  <si>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</si>
  <si>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</si>
  <si>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</si>
  <si>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</si>
  <si>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</si>
  <si>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</si>
  <si>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</si>
  <si>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</si>
  <si>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</si>
  <si>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</si>
  <si>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</si>
  <si>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</si>
  <si>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</si>
  <si>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</si>
  <si>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</si>
  <si>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</si>
  <si>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</si>
  <si>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</si>
  <si>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</si>
  <si>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</si>
  <si>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</si>
  <si>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</si>
  <si>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</si>
  <si>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</si>
  <si>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</si>
  <si>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</si>
  <si>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</si>
  <si>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</si>
  <si>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</si>
  <si>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</si>
  <si>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</si>
  <si>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</si>
  <si>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</si>
  <si>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</si>
  <si>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</si>
  <si>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</si>
  <si>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</si>
  <si>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</si>
  <si>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</si>
  <si>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</si>
  <si>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</si>
  <si>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</si>
  <si>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</si>
  <si>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</si>
  <si>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</si>
  <si>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</si>
  <si>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</si>
  <si>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</si>
  <si>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</si>
  <si>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</si>
  <si>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</si>
  <si>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</si>
  <si>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</si>
  <si>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</si>
  <si>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</si>
  <si>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</si>
  <si>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</si>
  <si>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</si>
  <si>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</si>
  <si>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</si>
  <si>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</si>
  <si>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</si>
  <si>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</si>
  <si>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</si>
  <si>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</si>
  <si>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</si>
  <si>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</si>
  <si>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</si>
  <si>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</si>
  <si>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</si>
  <si>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</si>
  <si>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</si>
  <si>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</si>
  <si>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</si>
  <si>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</si>
  <si>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</si>
  <si>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</si>
  <si>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</si>
  <si>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</si>
  <si>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</si>
  <si>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</si>
  <si>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</si>
  <si>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</si>
  <si>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</si>
  <si>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</si>
  <si>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</si>
  <si>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</si>
  <si>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</si>
  <si>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</si>
  <si>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</si>
  <si>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</si>
  <si>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</si>
  <si>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</si>
  <si>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</si>
  <si>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</si>
  <si>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</si>
  <si>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</si>
  <si>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</si>
  <si>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</si>
  <si>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</si>
  <si>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</si>
  <si>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</si>
  <si>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</si>
  <si>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</si>
  <si>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</si>
  <si>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</si>
  <si>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</si>
  <si>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</si>
  <si>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</si>
  <si>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</si>
  <si>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</si>
  <si>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</si>
  <si>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</si>
  <si>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</si>
  <si>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</si>
  <si>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</si>
  <si>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</si>
  <si>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</si>
  <si>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</si>
  <si>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</si>
  <si>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</si>
  <si>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</si>
  <si>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</si>
  <si>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</si>
  <si>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</si>
  <si>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</si>
  <si>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</si>
  <si>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</si>
  <si>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</si>
  <si>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</si>
  <si>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</si>
  <si>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</si>
  <si>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</si>
  <si>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</si>
  <si>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</si>
  <si>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</si>
  <si>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</si>
  <si>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</si>
  <si>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</si>
  <si>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</si>
  <si>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</si>
  <si>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</si>
  <si>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</si>
  <si>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</si>
  <si>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</si>
  <si>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</si>
  <si>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</si>
  <si>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</si>
  <si>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</si>
  <si>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</si>
  <si>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</si>
  <si>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</si>
  <si>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</si>
  <si>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</si>
  <si>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</si>
  <si>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</si>
  <si>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</si>
  <si>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</si>
  <si>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</si>
  <si>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</si>
  <si>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</si>
  <si>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</si>
  <si>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</si>
  <si>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</si>
  <si>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</si>
  <si>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</si>
  <si>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</si>
  <si>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</si>
  <si>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</si>
  <si>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</si>
  <si>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</si>
  <si>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</si>
  <si>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</si>
  <si>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</si>
  <si>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</si>
  <si>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</si>
  <si>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</si>
  <si>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</si>
  <si>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</si>
  <si>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</si>
  <si>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</si>
  <si>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</si>
  <si>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</si>
  <si>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</si>
  <si>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</si>
  <si>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</si>
  <si>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</si>
  <si>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</si>
  <si>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</si>
  <si>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</si>
  <si>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</si>
  <si>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</si>
  <si>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</si>
  <si>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</si>
  <si>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</si>
  <si>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</si>
  <si>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</si>
  <si>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</si>
  <si>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</si>
  <si>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</si>
  <si>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</si>
  <si>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</si>
  <si>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</si>
  <si>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</si>
  <si>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</si>
  <si>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</si>
  <si>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</si>
  <si>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</si>
  <si>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</si>
  <si>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</si>
  <si>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</si>
  <si>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</si>
  <si>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</si>
  <si>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</si>
  <si>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</si>
  <si>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</si>
  <si>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</si>
  <si>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</si>
  <si>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</si>
  <si>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</si>
  <si>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</si>
  <si>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</si>
  <si>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</si>
  <si>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</si>
  <si>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</si>
  <si>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</si>
  <si>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</si>
  <si>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</si>
  <si>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</si>
  <si>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</si>
  <si>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</si>
  <si>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</si>
  <si>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</si>
  <si>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</si>
  <si>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</si>
  <si>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</si>
  <si>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</si>
  <si>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</si>
  <si>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</si>
  <si>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</si>
  <si>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</si>
  <si>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</si>
  <si>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</si>
  <si>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</si>
  <si>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</si>
  <si>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</si>
  <si>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</si>
  <si>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</si>
  <si>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</si>
  <si>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</si>
  <si>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</si>
  <si>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</si>
  <si>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</si>
  <si>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</si>
  <si>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</si>
  <si>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</si>
  <si>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</si>
  <si>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</si>
  <si>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</si>
  <si>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</si>
  <si>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</si>
  <si>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</si>
  <si>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</si>
  <si>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</si>
  <si>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</si>
  <si>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</si>
  <si>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</si>
  <si>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</si>
  <si>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</si>
  <si>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</si>
  <si>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</si>
  <si>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</si>
  <si>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</si>
  <si>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</si>
  <si>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</si>
  <si>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</si>
  <si>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</si>
  <si>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</si>
  <si>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</si>
  <si>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</si>
  <si>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</si>
  <si>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</si>
  <si>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</si>
  <si>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</si>
  <si>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</si>
  <si>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</si>
  <si>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</si>
  <si>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</si>
  <si>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</si>
  <si>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</si>
  <si>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</si>
  <si>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</si>
  <si>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</si>
  <si>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</si>
  <si>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</si>
  <si>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</si>
  <si>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</si>
  <si>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</si>
  <si>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</si>
  <si>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</si>
  <si>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</si>
  <si>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</si>
  <si>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</si>
  <si>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</si>
  <si>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</si>
  <si>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</si>
  <si>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</si>
  <si>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</si>
  <si>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</si>
  <si>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</si>
  <si>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</si>
  <si>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</si>
  <si>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</si>
  <si>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</si>
  <si>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</si>
  <si>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</si>
  <si>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</si>
  <si>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</si>
  <si>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</si>
  <si>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</si>
  <si>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</si>
  <si>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</si>
  <si>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</si>
  <si>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</si>
  <si>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</si>
  <si>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</si>
  <si>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</si>
  <si>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</si>
  <si>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</si>
  <si>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</si>
  <si>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</si>
  <si>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</si>
  <si>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</si>
  <si>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</si>
  <si>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</si>
  <si>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</si>
  <si>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</si>
  <si>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</si>
  <si>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</si>
  <si>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</si>
  <si>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</si>
  <si>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</si>
  <si>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</si>
  <si>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</si>
  <si>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</si>
  <si>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</si>
  <si>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</si>
  <si>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</si>
  <si>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</si>
  <si>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</si>
  <si>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</si>
  <si>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</si>
  <si>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</si>
  <si>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</si>
  <si>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</si>
  <si>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</si>
  <si>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</si>
  <si>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</si>
  <si>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</si>
  <si>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</si>
  <si>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</si>
  <si>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</si>
  <si>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</si>
  <si>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</si>
  <si>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</si>
  <si>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</si>
  <si>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</si>
  <si>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</si>
  <si>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</si>
  <si>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</si>
  <si>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</si>
  <si>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</si>
  <si>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</si>
  <si>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</si>
  <si>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</si>
  <si>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</si>
  <si>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</si>
  <si>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</si>
  <si>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</si>
  <si>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</si>
  <si>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</si>
  <si>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</si>
  <si>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</si>
  <si>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</si>
  <si>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</si>
  <si>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</si>
  <si>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</si>
  <si>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</si>
  <si>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</si>
  <si>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</si>
  <si>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</si>
  <si>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</si>
  <si>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</si>
  <si>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</si>
  <si>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</si>
  <si>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</si>
  <si>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</si>
  <si>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</si>
  <si>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</si>
  <si>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</si>
  <si>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</si>
  <si>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</si>
  <si>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</si>
  <si>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</si>
  <si>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</si>
  <si>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</si>
  <si>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</si>
  <si>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</si>
  <si>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</si>
  <si>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</si>
  <si>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</si>
  <si>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</si>
  <si>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</si>
  <si>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</si>
  <si>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</si>
  <si>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</si>
  <si>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</si>
  <si>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</si>
  <si>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</si>
  <si>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</si>
  <si>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</si>
  <si>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</si>
  <si>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</si>
  <si>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</si>
  <si>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</si>
  <si>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</si>
  <si>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</si>
  <si>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</si>
  <si>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</si>
  <si>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</si>
  <si>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</si>
  <si>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</si>
  <si>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</si>
  <si>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</si>
  <si>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</si>
  <si>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</si>
  <si>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</si>
  <si>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</si>
  <si>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</si>
  <si>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</si>
  <si>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</si>
  <si>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</si>
  <si>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</si>
  <si>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</si>
  <si>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</si>
  <si>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</si>
  <si>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</si>
  <si>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</si>
  <si>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</si>
  <si>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</si>
  <si>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</si>
  <si>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</si>
  <si>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</si>
  <si>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</si>
  <si>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</si>
  <si>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</si>
  <si>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</si>
  <si>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</si>
  <si>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</si>
  <si>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</si>
  <si>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</si>
  <si>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</si>
  <si>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</si>
  <si>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</si>
  <si>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</si>
  <si>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</si>
  <si>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</si>
  <si>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</si>
  <si>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</si>
  <si>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</si>
  <si>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</si>
  <si>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</si>
  <si>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</si>
  <si>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</si>
  <si>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</si>
  <si>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</si>
  <si>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</si>
  <si>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</si>
  <si>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</si>
  <si>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</si>
  <si>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</si>
  <si>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</si>
  <si>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</si>
  <si>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</si>
  <si>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</si>
  <si>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</si>
  <si>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</si>
  <si>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</si>
  <si>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</si>
  <si>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</si>
  <si>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</si>
  <si>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</si>
  <si>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</si>
  <si>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</si>
  <si>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</si>
  <si>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</si>
  <si>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</si>
  <si>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</si>
  <si>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</si>
  <si>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</si>
  <si>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</si>
  <si>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</si>
  <si>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</si>
  <si>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</si>
  <si>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</si>
  <si>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</si>
  <si>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</si>
  <si>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</si>
  <si>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</si>
  <si>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</si>
  <si>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</si>
  <si>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</si>
  <si>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</si>
  <si>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</si>
  <si>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</si>
  <si>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</si>
  <si>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</si>
  <si>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</si>
  <si>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</si>
  <si>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</si>
  <si>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</si>
  <si>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</si>
  <si>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</si>
  <si>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</si>
  <si>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</si>
  <si>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</si>
  <si>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</si>
  <si>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</si>
  <si>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</si>
  <si>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</si>
  <si>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</si>
  <si>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</si>
  <si>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</si>
  <si>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</si>
  <si>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</si>
  <si>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</si>
  <si>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</si>
  <si>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</si>
  <si>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</si>
  <si>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</si>
  <si>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</si>
  <si>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</si>
  <si>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</si>
  <si>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</si>
  <si>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</si>
  <si>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</si>
  <si>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</si>
  <si>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</si>
  <si>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</si>
  <si>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</si>
  <si>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</si>
  <si>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</si>
  <si>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</si>
  <si>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</si>
  <si>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</si>
  <si>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</si>
  <si>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</si>
  <si>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</si>
  <si>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</si>
  <si>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</si>
  <si>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</si>
  <si>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</si>
  <si>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</si>
  <si>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</si>
  <si>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</si>
  <si>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</si>
  <si>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</si>
  <si>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</si>
  <si>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</si>
  <si>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</si>
  <si>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</si>
  <si>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</si>
  <si>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</si>
  <si>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</si>
  <si>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</si>
  <si>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</si>
  <si>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</si>
  <si>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</si>
  <si>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</si>
  <si>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</si>
  <si>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</si>
  <si>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</si>
  <si>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</si>
  <si>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</si>
  <si>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</si>
  <si>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</si>
  <si>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</si>
  <si>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</si>
  <si>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</si>
  <si>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</si>
  <si>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</si>
  <si>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</si>
  <si>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</si>
  <si>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</si>
  <si>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</si>
  <si>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</si>
  <si>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</si>
  <si>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</si>
  <si>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</si>
  <si>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</si>
  <si>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</si>
  <si>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</si>
  <si>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</si>
  <si>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</si>
  <si>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</si>
  <si>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</si>
  <si>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</si>
  <si>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</si>
  <si>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</si>
  <si>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</si>
  <si>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</si>
  <si>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</si>
  <si>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</si>
  <si>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</si>
  <si>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</si>
  <si>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</si>
  <si>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</si>
  <si>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</si>
  <si>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</si>
  <si>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</si>
  <si>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</si>
  <si>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</si>
  <si>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</si>
  <si>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</si>
  <si>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</si>
  <si>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</si>
  <si>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</si>
  <si>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</si>
  <si>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</si>
  <si>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</si>
  <si>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</si>
  <si>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</si>
  <si>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</si>
  <si>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</si>
  <si>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</si>
  <si>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</si>
  <si>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</si>
  <si>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</si>
  <si>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</si>
  <si>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</si>
  <si>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</si>
  <si>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</si>
  <si>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</si>
  <si>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</si>
  <si>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</si>
  <si>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</si>
  <si>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</si>
  <si>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</si>
  <si>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</si>
  <si>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</si>
  <si>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</si>
  <si>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</si>
  <si>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</si>
  <si>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</si>
  <si>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</si>
  <si>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</si>
  <si>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</si>
  <si>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</si>
  <si>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</si>
  <si>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</si>
  <si>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</si>
  <si>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</si>
  <si>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</si>
  <si>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</si>
  <si>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</si>
  <si>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</si>
  <si>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</si>
  <si>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</si>
  <si>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</si>
  <si>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</si>
  <si>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</si>
  <si>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</si>
  <si>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</si>
  <si>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</si>
  <si>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</si>
  <si>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</si>
  <si>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</si>
  <si>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</si>
  <si>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</si>
  <si>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</si>
  <si>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</si>
  <si>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</si>
  <si>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</si>
  <si>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</si>
  <si>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</si>
  <si>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</si>
  <si>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</si>
  <si>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</si>
  <si>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</si>
  <si>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</si>
  <si>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</si>
  <si>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</si>
  <si>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</si>
  <si>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</si>
  <si>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</si>
  <si>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</si>
  <si>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</si>
  <si>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</si>
  <si>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</si>
  <si>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</si>
  <si>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</si>
  <si>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</si>
  <si>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</si>
  <si>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</si>
  <si>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</si>
  <si>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</si>
  <si>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</si>
  <si>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</si>
  <si>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</si>
  <si>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</si>
  <si>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</si>
  <si>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</si>
  <si>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</si>
  <si>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</si>
  <si>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</si>
  <si>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</si>
  <si>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</si>
  <si>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</si>
  <si>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</si>
  <si>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</si>
  <si>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</si>
  <si>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</si>
  <si>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</si>
  <si>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</si>
  <si>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</si>
  <si>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</si>
  <si>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</si>
  <si>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</si>
  <si>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</si>
  <si>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</si>
  <si>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</si>
  <si>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</si>
  <si>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</si>
  <si>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</si>
  <si>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</si>
  <si>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</si>
  <si>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</si>
  <si>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</si>
  <si>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</si>
  <si>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</si>
  <si>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</si>
  <si>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</si>
  <si>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</si>
  <si>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</si>
  <si>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</si>
  <si>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</si>
  <si>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</si>
  <si>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</si>
  <si>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</si>
  <si>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</si>
  <si>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</si>
  <si>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</si>
  <si>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</si>
  <si>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</si>
  <si>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</si>
  <si>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</si>
  <si>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</si>
  <si>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</si>
  <si>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</si>
  <si>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</si>
  <si>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</si>
  <si>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</si>
  <si>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</si>
  <si>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</si>
  <si>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</si>
  <si>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</si>
  <si>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</si>
  <si>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</si>
  <si>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</si>
  <si>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</si>
  <si>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</si>
  <si>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</si>
  <si>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</si>
  <si>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</si>
  <si>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</si>
  <si>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</si>
  <si>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</si>
  <si>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</si>
  <si>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</si>
  <si>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</si>
  <si>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</si>
  <si>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</si>
  <si>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</si>
  <si>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</si>
  <si>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</si>
  <si>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</si>
  <si>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</si>
  <si>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</si>
  <si>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</si>
  <si>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</si>
  <si>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</si>
  <si>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</si>
  <si>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</si>
  <si>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</si>
  <si>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</si>
  <si>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</si>
  <si>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</si>
  <si>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</si>
  <si>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</si>
  <si>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</si>
  <si>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</si>
  <si>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</si>
  <si>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</si>
  <si>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</si>
  <si>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</si>
  <si>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</si>
  <si>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</si>
  <si>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</si>
  <si>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</si>
  <si>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</si>
  <si>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</si>
  <si>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</si>
  <si>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</si>
  <si>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</si>
  <si>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</si>
  <si>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</si>
  <si>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</si>
  <si>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</si>
  <si>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</si>
  <si>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</si>
  <si>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</si>
  <si>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</si>
  <si>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</si>
  <si>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</si>
  <si>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</si>
  <si>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</si>
  <si>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</si>
  <si>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</si>
  <si>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</si>
  <si>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</si>
  <si>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</si>
  <si>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</si>
  <si>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</si>
  <si>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</si>
  <si>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</si>
  <si>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</si>
  <si>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</si>
  <si>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</si>
  <si>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</si>
  <si>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</si>
  <si>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</si>
  <si>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</si>
  <si>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</si>
  <si>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</si>
  <si>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</si>
  <si>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</si>
  <si>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</si>
  <si>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</si>
  <si>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</si>
  <si>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</si>
  <si>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</si>
  <si>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</si>
  <si>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</si>
  <si>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</si>
  <si>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</si>
  <si>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</si>
  <si>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</si>
  <si>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</si>
  <si>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</si>
  <si>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</si>
  <si>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</si>
  <si>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</si>
  <si>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</si>
  <si>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</si>
  <si>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</si>
  <si>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</si>
  <si>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</si>
  <si>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</si>
  <si>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</si>
  <si>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</si>
  <si>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</si>
  <si>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</si>
  <si>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</si>
  <si>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</si>
  <si>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</si>
  <si>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</si>
  <si>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</si>
  <si>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</si>
  <si>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</si>
  <si>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</si>
  <si>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</si>
  <si>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</si>
  <si>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</si>
  <si>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</si>
  <si>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</si>
  <si>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</si>
  <si>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</si>
  <si>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</si>
  <si>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</si>
  <si>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</si>
  <si>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</si>
  <si>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</si>
  <si>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</si>
  <si>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</si>
  <si>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</si>
  <si>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</si>
  <si>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</si>
  <si>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</si>
  <si>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</si>
  <si>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</si>
  <si>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</si>
  <si>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</si>
  <si>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</si>
  <si>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</si>
  <si>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</si>
  <si>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</si>
  <si>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</si>
  <si>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</si>
  <si>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</si>
  <si>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</si>
  <si>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</si>
  <si>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</si>
  <si>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</si>
  <si>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</si>
  <si>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</si>
  <si>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</si>
  <si>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</si>
  <si>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</si>
  <si>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</si>
  <si>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</si>
  <si>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</si>
  <si>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</si>
  <si>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</si>
  <si>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</si>
  <si>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</si>
  <si>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</si>
  <si>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</si>
  <si>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</si>
  <si>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</si>
  <si>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</si>
  <si>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</si>
  <si>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</si>
  <si>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</si>
  <si>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</si>
  <si>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</si>
  <si>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</si>
  <si>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</si>
  <si>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</si>
  <si>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</si>
  <si>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</si>
  <si>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</si>
  <si>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</si>
  <si>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</si>
  <si>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</si>
  <si>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</si>
  <si>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</si>
  <si>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</si>
  <si>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</si>
  <si>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</si>
  <si>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</si>
  <si>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</si>
  <si>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</si>
  <si>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</si>
  <si>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</si>
  <si>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</si>
  <si>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</si>
  <si>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</si>
  <si>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</si>
  <si>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</si>
  <si>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</si>
  <si>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</si>
  <si>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</si>
  <si>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</si>
  <si>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</si>
  <si>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</si>
  <si>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</si>
  <si>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</si>
  <si>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</si>
  <si>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</si>
  <si>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</si>
  <si>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</si>
  <si>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</si>
  <si>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</si>
  <si>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</si>
  <si>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</si>
  <si>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</si>
  <si>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</si>
  <si>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</si>
  <si>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</si>
  <si>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</si>
  <si>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</si>
  <si>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</si>
  <si>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</si>
  <si>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</si>
  <si>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</si>
  <si>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</si>
  <si>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</si>
  <si>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</si>
  <si>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</si>
  <si>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</si>
  <si>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</si>
  <si>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</si>
  <si>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</si>
  <si>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</si>
  <si>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</si>
  <si>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</si>
  <si>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</si>
  <si>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</si>
  <si>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</si>
  <si>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</si>
  <si>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</si>
  <si>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</si>
  <si>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</si>
  <si>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</si>
  <si>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</si>
  <si>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</si>
  <si>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</si>
  <si>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</si>
  <si>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</si>
  <si>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</si>
  <si>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</si>
  <si>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</si>
  <si>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</si>
  <si>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</si>
  <si>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</si>
  <si>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</si>
  <si>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</si>
  <si>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</si>
  <si>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</si>
  <si>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</si>
  <si>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</si>
  <si>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</si>
  <si>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</si>
  <si>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</si>
  <si>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</si>
  <si>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</si>
  <si>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</si>
  <si>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</si>
  <si>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</si>
  <si>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</si>
  <si>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</si>
  <si>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</si>
  <si>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</si>
  <si>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</si>
  <si>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</si>
  <si>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</si>
  <si>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</si>
  <si>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</si>
  <si>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</si>
  <si>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</si>
  <si>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</si>
  <si>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</si>
  <si>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</si>
  <si>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</si>
  <si>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</si>
  <si>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</si>
  <si>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</si>
  <si>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</si>
  <si>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</si>
  <si>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</si>
  <si>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</si>
  <si>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</si>
  <si>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</si>
  <si>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</si>
  <si>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</si>
  <si>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</si>
  <si>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</si>
  <si>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</si>
  <si>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</si>
  <si>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</si>
  <si>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</si>
  <si>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</si>
  <si>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</si>
  <si>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</si>
  <si>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</si>
  <si>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</si>
  <si>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</si>
  <si>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</si>
  <si>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</si>
  <si>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</si>
  <si>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</si>
  <si>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</si>
  <si>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</si>
  <si>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</si>
  <si>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</si>
  <si>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</si>
  <si>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</si>
  <si>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</si>
  <si>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</si>
  <si>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</si>
  <si>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</si>
  <si>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</si>
  <si>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</si>
  <si>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</si>
  <si>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</si>
  <si>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</si>
  <si>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</si>
  <si>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</si>
  <si>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</si>
  <si>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</si>
  <si>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</si>
  <si>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</si>
  <si>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</si>
  <si>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</si>
  <si>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</si>
  <si>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</si>
  <si>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</si>
  <si>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</si>
  <si>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</si>
  <si>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</si>
  <si>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</si>
  <si>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</si>
  <si>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</si>
  <si>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</si>
  <si>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</si>
  <si>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</si>
  <si>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</si>
  <si>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</si>
  <si>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</si>
  <si>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</si>
  <si>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</si>
  <si>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</si>
  <si>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</si>
  <si>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</si>
  <si>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</si>
  <si>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</si>
  <si>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</si>
  <si>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</si>
  <si>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</si>
  <si>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</si>
  <si>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</si>
  <si>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</si>
  <si>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</si>
  <si>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</si>
  <si>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</si>
  <si>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</si>
  <si>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</si>
  <si>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</si>
  <si>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</si>
  <si>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</si>
  <si>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</si>
  <si>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</si>
  <si>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</si>
  <si>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</si>
  <si>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</si>
  <si>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</si>
  <si>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</si>
  <si>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</si>
  <si>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</si>
  <si>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</si>
  <si>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</si>
  <si>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</si>
  <si>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</si>
  <si>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</si>
  <si>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</si>
  <si>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</si>
  <si>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</si>
  <si>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</si>
  <si>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</si>
  <si>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</si>
  <si>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</si>
  <si>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</si>
  <si>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</si>
  <si>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</si>
  <si>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</si>
  <si>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</si>
  <si>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</si>
  <si>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</si>
  <si>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</si>
  <si>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</si>
  <si>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</si>
  <si>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</si>
  <si>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</si>
  <si>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</si>
  <si>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</si>
  <si>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</si>
  <si>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</si>
  <si>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</si>
  <si>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</si>
  <si>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</si>
  <si>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</si>
  <si>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</si>
  <si>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</si>
  <si>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</si>
  <si>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</si>
  <si>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</si>
  <si>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</si>
  <si>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</si>
  <si>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</si>
  <si>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</si>
  <si>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</si>
  <si>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</si>
  <si>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</si>
  <si>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</si>
  <si>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</si>
  <si>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</si>
  <si>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</si>
  <si>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</si>
  <si>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</si>
  <si>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</si>
  <si>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</si>
  <si>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</si>
  <si>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</si>
  <si>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</si>
  <si>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</si>
  <si>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</si>
  <si>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</si>
  <si>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</si>
  <si>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</si>
  <si>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</si>
  <si>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</si>
  <si>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</si>
  <si>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</si>
  <si>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</si>
  <si>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</si>
  <si>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</si>
  <si>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</si>
  <si>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</si>
  <si>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</si>
  <si>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</si>
  <si>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</si>
  <si>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</si>
  <si>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</si>
  <si>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</si>
  <si>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</si>
  <si>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</si>
  <si>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</si>
  <si>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</si>
  <si>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</si>
  <si>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</si>
  <si>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</si>
  <si>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</si>
  <si>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</si>
  <si>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</si>
  <si>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</si>
  <si>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</si>
  <si>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</si>
  <si>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</si>
  <si>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</si>
  <si>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</si>
  <si>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</si>
  <si>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</si>
  <si>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</si>
  <si>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</si>
  <si>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</si>
  <si>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</si>
  <si>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</si>
  <si>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</si>
  <si>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</si>
  <si>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</si>
  <si>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</si>
  <si>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</si>
  <si>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</si>
  <si>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</si>
  <si>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</si>
  <si>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</si>
  <si>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</si>
  <si>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</si>
  <si>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</si>
  <si>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</si>
  <si>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</si>
  <si>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</si>
  <si>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</si>
  <si>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</si>
  <si>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</si>
  <si>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</si>
  <si>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</si>
  <si>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</si>
  <si>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</si>
  <si>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</si>
  <si>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</si>
  <si>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</si>
  <si>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</si>
  <si>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</si>
  <si>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</si>
  <si>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</si>
  <si>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</si>
  <si>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</si>
  <si>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</si>
  <si>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</si>
  <si>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</si>
  <si>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</si>
  <si>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</si>
  <si>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</si>
  <si>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</si>
  <si>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</si>
  <si>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</si>
  <si>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</si>
  <si>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</si>
  <si>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</si>
  <si>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</si>
  <si>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</si>
  <si>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</si>
  <si>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</si>
  <si>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</si>
  <si>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</si>
  <si>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</si>
  <si>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</si>
  <si>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</si>
  <si>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</si>
  <si>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</si>
  <si>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</si>
  <si>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</si>
  <si>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</si>
  <si>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</si>
  <si>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</si>
  <si>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</si>
  <si>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</si>
  <si>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</si>
  <si>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</si>
  <si>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</si>
  <si>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</si>
  <si>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</si>
  <si>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</si>
  <si>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</si>
  <si>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</si>
  <si>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</si>
  <si>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</si>
  <si>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</si>
  <si>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</si>
  <si>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</si>
  <si>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</si>
  <si>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</si>
  <si>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</si>
  <si>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</si>
  <si>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</si>
  <si>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</si>
  <si>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</si>
  <si>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</si>
  <si>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</si>
  <si>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</si>
  <si>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</si>
  <si>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</si>
  <si>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</si>
  <si>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</si>
  <si>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</si>
  <si>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</si>
  <si>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</si>
  <si>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</si>
  <si>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</si>
  <si>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</si>
  <si>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</si>
  <si>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</si>
  <si>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</si>
  <si>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</si>
  <si>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</si>
  <si>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</si>
  <si>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</si>
  <si>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</si>
  <si>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</si>
  <si>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</si>
  <si>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</si>
  <si>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</si>
  <si>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</si>
  <si>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</si>
  <si>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</si>
  <si>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</si>
  <si>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</si>
  <si>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</si>
  <si>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</si>
  <si>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</si>
  <si>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</si>
  <si>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</si>
  <si>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</si>
  <si>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</si>
  <si>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</si>
  <si>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</si>
  <si>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</si>
  <si>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</si>
  <si>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</si>
  <si>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</si>
  <si>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</si>
  <si>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</si>
  <si>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</si>
  <si>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</si>
  <si>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</si>
  <si>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</si>
  <si>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</si>
  <si>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</si>
  <si>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</si>
  <si>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</si>
  <si>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</si>
  <si>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</si>
  <si>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</si>
  <si>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</si>
  <si>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</si>
  <si>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</si>
  <si>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</si>
  <si>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</si>
  <si>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</si>
  <si>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</si>
  <si>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</si>
  <si>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</si>
  <si>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</si>
  <si>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</si>
  <si>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</si>
  <si>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</si>
  <si>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</si>
  <si>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</si>
  <si>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</si>
  <si>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</si>
  <si>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</si>
  <si>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</si>
  <si>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</si>
  <si>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</si>
  <si>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</si>
  <si>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</si>
  <si>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</si>
  <si>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</si>
  <si>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</si>
  <si>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</si>
  <si>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</si>
  <si>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</si>
  <si>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</si>
  <si>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</si>
  <si>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</si>
  <si>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</si>
  <si>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</si>
  <si>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</si>
  <si>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</si>
  <si>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</si>
  <si>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</si>
  <si>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</si>
  <si>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</si>
  <si>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</si>
  <si>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</si>
  <si>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</si>
  <si>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</si>
  <si>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</si>
  <si>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</si>
  <si>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</si>
  <si>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</si>
  <si>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</si>
  <si>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</si>
  <si>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</si>
  <si>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</si>
  <si>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</si>
  <si>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</si>
  <si>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</si>
  <si>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</si>
  <si>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</si>
  <si>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</si>
  <si>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</si>
  <si>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</si>
  <si>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</si>
  <si>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</si>
  <si>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</si>
  <si>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</si>
  <si>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</si>
  <si>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</si>
  <si>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</si>
  <si>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</si>
  <si>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</si>
  <si>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</si>
  <si>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</si>
  <si>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</si>
  <si>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</si>
  <si>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</si>
  <si>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</si>
  <si>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</si>
  <si>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</si>
  <si>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</si>
  <si>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</si>
  <si>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</si>
  <si>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</si>
  <si>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</si>
  <si>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</si>
  <si>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</si>
  <si>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</si>
  <si>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</si>
  <si>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</si>
  <si>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</si>
  <si>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</si>
  <si>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</si>
  <si>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</si>
  <si>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</si>
  <si>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</si>
  <si>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</si>
  <si>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</si>
  <si>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</si>
  <si>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</si>
  <si>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</si>
  <si>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</si>
  <si>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</si>
  <si>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</si>
  <si>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</si>
  <si>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</si>
  <si>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</si>
  <si>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</si>
  <si>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</si>
  <si>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</si>
  <si>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</si>
  <si>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</si>
  <si>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</si>
  <si>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</si>
  <si>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</si>
  <si>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</si>
  <si>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</si>
  <si>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</si>
  <si>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</si>
  <si>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</si>
  <si>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</si>
  <si>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</si>
  <si>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</si>
  <si>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</si>
  <si>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</si>
  <si>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</si>
  <si>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</si>
  <si>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</si>
  <si>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</si>
  <si>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</si>
  <si>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</si>
  <si>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</si>
  <si>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</si>
  <si>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</si>
  <si>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</si>
  <si>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</si>
  <si>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</si>
  <si>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</si>
  <si>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</si>
  <si>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</si>
  <si>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</si>
  <si>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</si>
  <si>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</si>
  <si>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</si>
  <si>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</si>
  <si>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</si>
  <si>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</si>
  <si>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</si>
  <si>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</si>
  <si>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</si>
  <si>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</si>
  <si>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</si>
  <si>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</si>
  <si>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</si>
  <si>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</si>
  <si>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</si>
  <si>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</si>
  <si>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</si>
  <si>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</si>
  <si>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</si>
  <si>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</si>
  <si>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</si>
  <si>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</si>
  <si>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</si>
  <si>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</si>
  <si>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</si>
  <si>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</si>
  <si>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</si>
  <si>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</si>
  <si>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</si>
  <si>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</si>
  <si>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</si>
  <si>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</si>
  <si>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</si>
  <si>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</si>
  <si>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</si>
  <si>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</si>
  <si>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</si>
  <si>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</si>
  <si>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</si>
  <si>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</si>
  <si>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</si>
  <si>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</si>
  <si>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</si>
  <si>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</si>
  <si>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</si>
  <si>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</si>
  <si>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</si>
  <si>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</si>
  <si>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</si>
  <si>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</si>
  <si>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</si>
  <si>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</si>
  <si>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</si>
  <si>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</si>
  <si>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</si>
  <si>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</si>
  <si>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</si>
  <si>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</si>
  <si>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</si>
  <si>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</si>
  <si>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</si>
  <si>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</si>
  <si>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</si>
  <si>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</si>
  <si>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</si>
  <si>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</si>
  <si>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</si>
  <si>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</si>
  <si>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</si>
  <si>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</si>
  <si>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</si>
  <si>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</si>
  <si>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</si>
  <si>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</si>
  <si>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</si>
  <si>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</si>
  <si>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</si>
  <si>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</si>
  <si>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</si>
  <si>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</si>
  <si>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</si>
  <si>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</si>
  <si>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</si>
  <si>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</si>
  <si>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</si>
  <si>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</si>
  <si>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</si>
  <si>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</si>
  <si>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</si>
  <si>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</si>
  <si>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</si>
  <si>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</si>
  <si>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</si>
  <si>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</si>
  <si>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</si>
  <si>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</si>
  <si>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</si>
  <si>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</si>
  <si>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</si>
  <si>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</si>
  <si>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</si>
  <si>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</si>
  <si>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</si>
  <si>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</si>
  <si>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</si>
  <si>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</si>
  <si>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</si>
  <si>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</si>
  <si>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</si>
  <si>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</si>
  <si>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</si>
  <si>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</si>
  <si>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</si>
  <si>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</si>
  <si>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</si>
  <si>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</si>
  <si>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</si>
  <si>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</si>
  <si>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</si>
  <si>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</si>
  <si>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</si>
  <si>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</si>
  <si>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</si>
  <si>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</si>
  <si>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</si>
  <si>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</si>
  <si>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</si>
  <si>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</si>
  <si>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</si>
  <si>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</si>
  <si>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</si>
  <si>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</si>
  <si>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</si>
  <si>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</si>
  <si>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</si>
  <si>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</si>
  <si>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</si>
  <si>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</si>
  <si>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</si>
  <si>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</si>
  <si>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</si>
  <si>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</si>
  <si>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</si>
  <si>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</si>
  <si>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</si>
  <si>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</si>
  <si>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</si>
  <si>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</si>
  <si>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</si>
  <si>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</si>
  <si>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</si>
  <si>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</si>
  <si>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</si>
  <si>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</si>
  <si>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</si>
  <si>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</si>
  <si>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</si>
  <si>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</si>
  <si>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</si>
  <si>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</si>
  <si>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</si>
  <si>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</si>
  <si>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</si>
  <si>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</si>
  <si>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</si>
  <si>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</si>
  <si>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</si>
  <si>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</si>
  <si>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</si>
  <si>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</si>
  <si>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</si>
  <si>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</si>
  <si>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</si>
  <si>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</si>
  <si>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</si>
  <si>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</si>
  <si>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</si>
  <si>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</si>
  <si>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</si>
  <si>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</si>
  <si>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</si>
  <si>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</si>
  <si>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</si>
  <si>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</si>
  <si>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</si>
  <si>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</si>
  <si>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</si>
  <si>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</si>
  <si>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</si>
  <si>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</si>
  <si>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</si>
  <si>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</si>
  <si>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</si>
  <si>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</si>
  <si>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</si>
  <si>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</si>
  <si>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</si>
  <si>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</si>
  <si>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</si>
  <si>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</si>
  <si>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</si>
  <si>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</si>
  <si>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</si>
  <si>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</si>
  <si>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</si>
  <si>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</si>
  <si>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</si>
  <si>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</si>
  <si>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</si>
  <si>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</si>
  <si>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</si>
  <si>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</si>
  <si>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</si>
  <si>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</si>
  <si>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</si>
  <si>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</si>
  <si>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</si>
  <si>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</si>
  <si>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</si>
  <si>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</si>
  <si>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</si>
  <si>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</si>
  <si>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</si>
  <si>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</si>
  <si>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</si>
  <si>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</si>
  <si>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</si>
  <si>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</si>
  <si>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</si>
  <si>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</si>
  <si>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</si>
  <si>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</si>
  <si>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</si>
  <si>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</si>
  <si>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</si>
  <si>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</si>
  <si>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</si>
  <si>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</si>
  <si>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</si>
  <si>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</si>
  <si>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</si>
  <si>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</si>
  <si>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</si>
  <si>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</si>
  <si>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</si>
  <si>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</si>
  <si>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</si>
  <si>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</si>
  <si>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</si>
  <si>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</si>
  <si>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</si>
  <si>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</si>
  <si>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</si>
  <si>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</si>
  <si>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</si>
  <si>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</si>
  <si>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</si>
  <si>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</si>
  <si>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</si>
  <si>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</si>
  <si>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</si>
  <si>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</si>
  <si>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</si>
  <si>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</si>
  <si>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</si>
  <si>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</si>
  <si>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</si>
  <si>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</si>
  <si>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</si>
  <si>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</si>
  <si>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</si>
  <si>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</si>
  <si>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</si>
  <si>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</si>
  <si>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</si>
  <si>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</si>
  <si>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</si>
  <si>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</si>
  <si>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</si>
  <si>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</si>
  <si>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</si>
  <si>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</si>
  <si>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</si>
  <si>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</si>
  <si>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</si>
  <si>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</si>
  <si>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</si>
  <si>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</si>
  <si>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</si>
  <si>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</si>
  <si>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</si>
  <si>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</si>
  <si>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</si>
  <si>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</si>
  <si>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</si>
  <si>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</si>
  <si>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</si>
  <si>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</si>
  <si>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</si>
  <si>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</si>
  <si>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</si>
  <si>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</si>
  <si>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</si>
  <si>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</si>
  <si>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</si>
  <si>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</si>
  <si>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</si>
  <si>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</si>
  <si>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</si>
  <si>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</si>
  <si>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</si>
  <si>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</si>
  <si>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</si>
  <si>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</si>
  <si>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</si>
  <si>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</si>
  <si>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</si>
  <si>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</si>
  <si>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</si>
  <si>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</si>
  <si>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</si>
  <si>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</si>
  <si>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</si>
  <si>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</si>
  <si>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</si>
  <si>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</si>
  <si>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</si>
  <si>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</si>
  <si>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</si>
  <si>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</si>
  <si>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</si>
  <si>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</si>
  <si>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</si>
  <si>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</si>
  <si>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</si>
  <si>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</si>
  <si>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</si>
  <si>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</si>
  <si>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</si>
  <si>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</si>
  <si>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</si>
  <si>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</si>
  <si>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</si>
  <si>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</si>
  <si>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</si>
  <si>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</si>
  <si>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</si>
  <si>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</si>
  <si>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</si>
  <si>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</si>
  <si>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</si>
  <si>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</si>
  <si>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</si>
  <si>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</si>
  <si>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</si>
  <si>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</si>
  <si>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</si>
  <si>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</si>
  <si>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</si>
  <si>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</si>
  <si>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</si>
  <si>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</si>
  <si>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</si>
  <si>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</si>
  <si>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</si>
  <si>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</si>
  <si>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</si>
  <si>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</si>
  <si>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</si>
  <si>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</si>
  <si>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</si>
  <si>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</si>
  <si>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</si>
  <si>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</si>
  <si>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</si>
  <si>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</si>
  <si>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</si>
  <si>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</si>
  <si>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</si>
  <si>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</si>
  <si>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</si>
  <si>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</si>
  <si>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</si>
  <si>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</si>
  <si>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</si>
  <si>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</si>
  <si>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</si>
  <si>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</si>
  <si>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</si>
  <si>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</si>
  <si>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</si>
  <si>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</si>
  <si>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</si>
  <si>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</si>
  <si>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</si>
  <si>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</si>
  <si>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</si>
  <si>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</si>
  <si>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</si>
  <si>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</si>
  <si>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</si>
  <si>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</si>
  <si>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</si>
  <si>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</si>
  <si>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</si>
  <si>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</si>
  <si>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</si>
  <si>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</si>
  <si>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</si>
  <si>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</si>
  <si>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</si>
  <si>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</si>
  <si>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</si>
  <si>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</si>
  <si>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</si>
  <si>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</si>
  <si>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</si>
  <si>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</si>
  <si>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</si>
  <si>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</si>
  <si>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</si>
  <si>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</si>
  <si>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</si>
  <si>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</si>
  <si>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</si>
  <si>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</si>
  <si>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</si>
  <si>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</si>
  <si>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</si>
  <si>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</si>
  <si>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</si>
  <si>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</si>
  <si>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</si>
  <si>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</si>
  <si>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</si>
  <si>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</si>
  <si>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</si>
  <si>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</si>
  <si>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</si>
  <si>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</si>
  <si>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</si>
  <si>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</si>
  <si>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</si>
  <si>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</si>
  <si>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</si>
  <si>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</si>
  <si>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</si>
  <si>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</si>
  <si>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</si>
  <si>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</si>
  <si>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</si>
  <si>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</si>
  <si>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</si>
  <si>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</si>
  <si>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</si>
  <si>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</si>
  <si>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</si>
  <si>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</si>
  <si>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</si>
  <si>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</si>
  <si>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</si>
  <si>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</si>
  <si>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</si>
  <si>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</si>
  <si>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</si>
  <si>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</si>
  <si>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</si>
  <si>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</si>
  <si>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</si>
  <si>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</si>
  <si>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</si>
  <si>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</si>
  <si>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</si>
  <si>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</si>
  <si>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</si>
  <si>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</si>
  <si>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</si>
  <si>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</si>
  <si>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</si>
  <si>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</si>
  <si>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</si>
  <si>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</si>
  <si>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</si>
  <si>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</si>
  <si>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</si>
  <si>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</si>
  <si>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</si>
  <si>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</si>
  <si>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</si>
  <si>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</si>
  <si>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</si>
  <si>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</si>
  <si>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</si>
  <si>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</si>
  <si>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</si>
  <si>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</si>
  <si>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</si>
  <si>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</si>
  <si>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</si>
  <si>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</si>
  <si>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</si>
  <si>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</si>
  <si>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</si>
  <si>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</si>
  <si>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</si>
  <si>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</si>
  <si>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</si>
  <si>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</si>
  <si>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</si>
  <si>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</si>
  <si>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</si>
  <si>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</si>
  <si>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</si>
  <si>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</si>
  <si>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</si>
  <si>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</si>
  <si>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</si>
  <si>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</si>
  <si>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</si>
  <si>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</si>
  <si>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</si>
  <si>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</si>
  <si>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</si>
  <si>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</si>
  <si>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</si>
  <si>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</si>
  <si>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</si>
  <si>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</si>
  <si>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</si>
  <si>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</si>
  <si>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</si>
  <si>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</si>
  <si>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</si>
  <si>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</si>
  <si>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</si>
  <si>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</si>
  <si>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</si>
  <si>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</si>
  <si>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</si>
  <si>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</si>
  <si>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</si>
  <si>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</si>
  <si>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</si>
  <si>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</si>
  <si>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</si>
  <si>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</si>
  <si>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</si>
  <si>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</si>
  <si>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</si>
  <si>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</si>
  <si>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</si>
  <si>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</si>
  <si>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</si>
  <si>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</si>
  <si>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</si>
  <si>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</si>
  <si>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</si>
  <si>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</si>
  <si>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</si>
  <si>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</si>
  <si>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</si>
  <si>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</si>
  <si>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</si>
  <si>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</si>
  <si>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</si>
  <si>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</si>
  <si>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</si>
  <si>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</si>
  <si>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</si>
  <si>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</si>
  <si>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</si>
  <si>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</si>
  <si>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</si>
  <si>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</si>
  <si>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</si>
  <si>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</si>
  <si>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</si>
  <si>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</si>
  <si>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</si>
  <si>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</si>
  <si>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</si>
  <si>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</si>
  <si>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</si>
  <si>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</si>
  <si>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</si>
  <si>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</si>
  <si>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</si>
  <si>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</si>
  <si>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</si>
  <si>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</si>
  <si>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</si>
  <si>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</si>
  <si>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</si>
  <si>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</si>
  <si>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</si>
  <si>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</si>
  <si>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</si>
  <si>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</si>
  <si>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</si>
  <si>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</si>
  <si>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</si>
  <si>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</si>
  <si>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</si>
  <si>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</si>
  <si>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</si>
  <si>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</si>
  <si>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</si>
  <si>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</si>
  <si>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</si>
  <si>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</si>
  <si>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</si>
  <si>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</si>
  <si>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</si>
  <si>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</si>
  <si>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</si>
  <si>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</si>
  <si>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</si>
  <si>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</si>
  <si>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</si>
  <si>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</si>
  <si>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</si>
  <si>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</si>
  <si>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</si>
  <si>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</si>
  <si>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</si>
  <si>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</si>
  <si>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</si>
  <si>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</si>
  <si>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</si>
  <si>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</si>
  <si>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</si>
  <si>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</si>
  <si>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</si>
  <si>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</si>
  <si>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</si>
  <si>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</si>
  <si>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</si>
  <si>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</si>
  <si>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</si>
  <si>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</si>
  <si>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</si>
  <si>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</si>
  <si>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</si>
  <si>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</si>
  <si>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</si>
  <si>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</si>
  <si>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</si>
  <si>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</si>
  <si>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</si>
  <si>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</si>
  <si>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</si>
  <si>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</si>
  <si>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</si>
  <si>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</si>
  <si>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</si>
  <si>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</si>
  <si>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</si>
  <si>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</si>
  <si>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</si>
  <si>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</si>
  <si>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</si>
  <si>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</si>
  <si>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</si>
  <si>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</si>
  <si>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</si>
  <si>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</si>
  <si>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</si>
  <si>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</si>
  <si>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</si>
  <si>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</si>
  <si>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</si>
  <si>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</si>
  <si>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</si>
  <si>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</si>
  <si>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</si>
  <si>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</si>
  <si>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</si>
  <si>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</si>
  <si>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</si>
  <si>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</si>
  <si>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</si>
  <si>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</si>
  <si>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</si>
  <si>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</si>
  <si>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</si>
  <si>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</si>
  <si>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</si>
  <si>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</si>
  <si>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</si>
  <si>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</si>
  <si>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</si>
  <si>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</si>
  <si>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</si>
  <si>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</si>
  <si>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</si>
  <si>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</si>
  <si>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</si>
  <si>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</si>
  <si>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</si>
  <si>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</si>
  <si>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</si>
  <si>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</si>
  <si>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</si>
  <si>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</si>
  <si>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</si>
  <si>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</si>
  <si>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</si>
  <si>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</si>
  <si>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</si>
  <si>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</si>
  <si>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</si>
  <si>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</si>
  <si>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</si>
  <si>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</si>
  <si>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</si>
  <si>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</si>
  <si>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</si>
  <si>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</si>
  <si>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</si>
  <si>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</si>
  <si>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</si>
  <si>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</si>
  <si>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</si>
  <si>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</si>
  <si>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</si>
  <si>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</si>
  <si>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</si>
  <si>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</si>
  <si>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</si>
  <si>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</si>
  <si>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</si>
  <si>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</si>
  <si>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</si>
  <si>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</si>
  <si>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</si>
  <si>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</si>
  <si>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</si>
  <si>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</si>
  <si>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</si>
  <si>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</si>
  <si>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</si>
  <si>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</si>
  <si>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</si>
  <si>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</si>
  <si>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</si>
  <si>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</si>
  <si>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</si>
  <si>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</si>
  <si>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</si>
  <si>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</si>
  <si>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</si>
  <si>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</si>
  <si>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</si>
  <si>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</si>
  <si>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</si>
  <si>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</si>
  <si>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</si>
  <si>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</si>
  <si>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</si>
  <si>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</si>
  <si>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</si>
  <si>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</si>
  <si>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</si>
  <si>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</si>
  <si>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</si>
  <si>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</si>
  <si>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</si>
  <si>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</si>
  <si>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</si>
  <si>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</si>
  <si>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</si>
  <si>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</si>
  <si>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</si>
  <si>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</si>
  <si>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</si>
  <si>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</si>
  <si>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</si>
  <si>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</si>
  <si>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</si>
  <si>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</si>
  <si>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</si>
  <si>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</si>
  <si>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</si>
  <si>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</si>
  <si>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</si>
  <si>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</si>
  <si>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</si>
  <si>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</si>
  <si>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</si>
  <si>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</si>
  <si>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</si>
  <si>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</si>
  <si>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</si>
  <si>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</si>
  <si>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</si>
  <si>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</si>
  <si>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</si>
  <si>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</si>
  <si>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</si>
  <si>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</si>
  <si>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</si>
  <si>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</si>
  <si>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</si>
  <si>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</si>
  <si>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</si>
  <si>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</si>
  <si>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</si>
  <si>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</si>
  <si>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</si>
  <si>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</si>
  <si>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</si>
  <si>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</si>
  <si>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</si>
  <si>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</si>
  <si>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</si>
  <si>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</si>
  <si>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</si>
  <si>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</si>
  <si>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</si>
  <si>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</si>
  <si>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</si>
  <si>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</si>
  <si>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</si>
  <si>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</si>
  <si>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</si>
  <si>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</si>
  <si>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</si>
  <si>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</si>
  <si>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</si>
  <si>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</si>
  <si>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</si>
  <si>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</si>
  <si>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</si>
  <si>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</si>
  <si>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</si>
  <si>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</si>
  <si>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</si>
  <si>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</si>
  <si>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</si>
  <si>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</si>
  <si>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</si>
  <si>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</si>
  <si>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</si>
  <si>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</si>
  <si>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</si>
  <si>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</si>
  <si>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</si>
  <si>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</si>
  <si>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</si>
  <si>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</si>
  <si>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</si>
  <si>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</si>
  <si>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</si>
  <si>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</si>
  <si>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</si>
  <si>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</si>
  <si>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</si>
  <si>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</si>
  <si>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</si>
  <si>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</si>
  <si>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</si>
  <si>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</si>
  <si>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</si>
  <si>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</si>
  <si>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</si>
  <si>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</si>
  <si>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</si>
  <si>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</si>
  <si>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</si>
  <si>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</si>
  <si>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</si>
  <si>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</si>
  <si>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</si>
  <si>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</si>
  <si>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</si>
  <si>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</si>
  <si>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</si>
  <si>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</si>
  <si>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</si>
  <si>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</si>
  <si>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</si>
  <si>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</si>
  <si>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</si>
  <si>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</si>
  <si>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</si>
  <si>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</si>
  <si>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</si>
  <si>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</si>
  <si>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</si>
  <si>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</si>
  <si>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</si>
  <si>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</si>
  <si>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</si>
  <si>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</si>
  <si>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</si>
  <si>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</si>
  <si>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</si>
  <si>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</si>
  <si>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</si>
  <si>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</si>
  <si>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</si>
  <si>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</si>
  <si>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</si>
  <si>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</si>
  <si>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</si>
  <si>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</si>
  <si>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</si>
  <si>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</si>
  <si>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</si>
  <si>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</si>
  <si>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</si>
  <si>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</si>
  <si>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</si>
  <si>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</si>
  <si>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</si>
  <si>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</si>
  <si>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</si>
  <si>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</si>
  <si>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</si>
  <si>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</si>
  <si>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</si>
  <si>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</si>
  <si>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</si>
  <si>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</si>
  <si>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</si>
  <si>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</si>
  <si>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</si>
  <si>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</si>
  <si>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</si>
  <si>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</si>
  <si>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</si>
  <si>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</si>
  <si>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</si>
  <si>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</si>
  <si>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</si>
  <si>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</si>
  <si>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</si>
  <si>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</si>
  <si>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</si>
  <si>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</si>
  <si>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</si>
  <si>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</si>
  <si>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</si>
  <si>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</si>
  <si>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</si>
  <si>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</si>
  <si>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</si>
  <si>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</si>
  <si>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</si>
  <si>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</si>
  <si>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</si>
  <si>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</si>
  <si>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</si>
  <si>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</si>
  <si>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</si>
  <si>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</si>
  <si>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</si>
  <si>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</si>
  <si>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</si>
  <si>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</si>
  <si>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</si>
  <si>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</si>
  <si>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</si>
  <si>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</si>
  <si>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</si>
  <si>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</si>
  <si>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</si>
  <si>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</si>
  <si>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</si>
  <si>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</si>
  <si>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</si>
  <si>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</si>
  <si>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</si>
  <si>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</si>
  <si>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</si>
  <si>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</si>
  <si>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</si>
  <si>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</si>
  <si>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</si>
  <si>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</si>
  <si>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</si>
  <si>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</si>
  <si>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</si>
  <si>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</si>
  <si>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</si>
  <si>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</si>
  <si>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</si>
  <si>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</si>
  <si>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</si>
  <si>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</si>
  <si>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</si>
  <si>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</si>
  <si>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</si>
  <si>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</si>
  <si>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</si>
  <si>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</si>
  <si>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</si>
  <si>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</si>
  <si>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</si>
  <si>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</si>
  <si>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</si>
  <si>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</si>
  <si>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</si>
  <si>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</si>
  <si>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</si>
  <si>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</si>
  <si>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</si>
  <si>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</si>
  <si>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</si>
  <si>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</si>
  <si>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</si>
  <si>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</si>
  <si>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</si>
  <si>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</si>
  <si>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</si>
  <si>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</si>
  <si>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</si>
  <si>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</si>
  <si>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</si>
  <si>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</si>
  <si>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</si>
  <si>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</si>
  <si>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</si>
  <si>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</si>
  <si>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</si>
  <si>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</si>
  <si>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</si>
  <si>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</si>
  <si>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</si>
  <si>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</si>
  <si>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</si>
  <si>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</si>
  <si>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</si>
  <si>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</si>
  <si>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</si>
  <si>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</si>
  <si>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</si>
  <si>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</si>
  <si>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</si>
  <si>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</si>
  <si>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</si>
  <si>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</si>
  <si>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</si>
  <si>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</si>
  <si>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</si>
  <si>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</si>
  <si>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</si>
  <si>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</si>
  <si>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</si>
  <si>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</si>
  <si>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</si>
  <si>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</si>
  <si>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</si>
  <si>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</si>
  <si>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</si>
  <si>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</si>
  <si>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</si>
  <si>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</si>
  <si>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</si>
  <si>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</si>
  <si>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</si>
  <si>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</si>
  <si>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</si>
  <si>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</si>
  <si>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</si>
  <si>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</si>
  <si>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</si>
  <si>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</si>
  <si>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</si>
  <si>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</si>
  <si>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</si>
  <si>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</si>
  <si>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</si>
  <si>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</si>
  <si>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</si>
  <si>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</si>
  <si>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</si>
  <si>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</si>
  <si>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</si>
  <si>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</si>
  <si>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</si>
  <si>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</si>
  <si>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</si>
  <si>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</si>
  <si>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</si>
  <si>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</si>
  <si>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</si>
  <si>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</si>
  <si>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</si>
  <si>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</si>
  <si>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</si>
  <si>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</si>
  <si>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</si>
  <si>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</si>
  <si>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</si>
  <si>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</si>
  <si>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</si>
  <si>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</si>
  <si>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</si>
  <si>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</si>
  <si>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</si>
  <si>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</si>
  <si>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</si>
  <si>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</si>
  <si>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</si>
  <si>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</si>
  <si>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</si>
  <si>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</si>
  <si>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</si>
  <si>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</si>
  <si>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</si>
  <si>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</si>
  <si>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</si>
  <si>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</si>
  <si>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</si>
  <si>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</si>
  <si>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</si>
  <si>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</si>
  <si>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</si>
  <si>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</si>
  <si>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</si>
  <si>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</si>
  <si>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</si>
  <si>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</si>
  <si>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</si>
  <si>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</si>
  <si>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</si>
  <si>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</si>
  <si>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</si>
  <si>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</si>
  <si>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</si>
  <si>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</si>
  <si>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</si>
  <si>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</si>
  <si>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</si>
  <si>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</si>
  <si>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</si>
  <si>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</si>
  <si>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</si>
  <si>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</si>
  <si>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</si>
  <si>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</si>
  <si>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</si>
  <si>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</si>
  <si>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</si>
  <si>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</si>
  <si>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</si>
  <si>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</si>
  <si>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</si>
  <si>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</si>
  <si>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</si>
  <si>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</si>
  <si>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</si>
  <si>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</si>
  <si>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</si>
  <si>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</si>
  <si>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</si>
  <si>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</si>
  <si>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</si>
  <si>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</si>
  <si>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</si>
  <si>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</si>
  <si>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</si>
  <si>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</si>
  <si>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</si>
  <si>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</si>
  <si>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</si>
  <si>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</si>
  <si>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</si>
  <si>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</si>
  <si>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</si>
  <si>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</si>
  <si>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</si>
  <si>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</si>
  <si>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</si>
  <si>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</si>
  <si>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</si>
  <si>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</si>
  <si>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</si>
  <si>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</si>
  <si>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</si>
  <si>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</si>
  <si>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</si>
  <si>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</si>
  <si>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</si>
  <si>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</si>
  <si>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</si>
  <si>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</si>
  <si>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</si>
  <si>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</si>
  <si>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</si>
  <si>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</si>
  <si>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</si>
  <si>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</si>
  <si>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</si>
  <si>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</si>
  <si>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</si>
  <si>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</si>
  <si>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</si>
  <si>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</si>
  <si>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</si>
  <si>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</si>
  <si>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</si>
  <si>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</si>
  <si>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</si>
  <si>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</si>
  <si>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</si>
  <si>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</si>
  <si>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</si>
  <si>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</si>
  <si>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</si>
  <si>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</si>
  <si>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</si>
  <si>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</si>
  <si>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</si>
  <si>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</si>
  <si>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</si>
  <si>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</si>
  <si>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</si>
  <si>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</si>
  <si>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</si>
  <si>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</si>
  <si>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</si>
  <si>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</si>
  <si>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</si>
  <si>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</si>
  <si>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</si>
  <si>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</si>
  <si>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</si>
  <si>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</si>
  <si>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</si>
  <si>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</si>
  <si>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</si>
  <si>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</si>
  <si>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</si>
  <si>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</si>
  <si>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</si>
  <si>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</si>
  <si>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</si>
  <si>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</si>
  <si>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</si>
  <si>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</si>
  <si>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</si>
  <si>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</si>
  <si>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</si>
  <si>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</si>
  <si>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</si>
  <si>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</si>
  <si>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</si>
  <si>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</si>
  <si>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</si>
  <si>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</si>
  <si>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</si>
  <si>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</si>
  <si>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</si>
  <si>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</si>
  <si>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</si>
  <si>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</si>
  <si>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</si>
  <si>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</si>
  <si>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</si>
  <si>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</si>
  <si>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</si>
  <si>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</si>
  <si>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</si>
  <si>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</si>
  <si>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</si>
  <si>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</si>
  <si>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</si>
  <si>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</si>
  <si>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</si>
  <si>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</si>
  <si>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</si>
  <si>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</si>
  <si>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</si>
  <si>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</si>
  <si>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</si>
  <si>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</si>
  <si>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</si>
  <si>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</si>
  <si>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</si>
  <si>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</si>
  <si>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</si>
  <si>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</si>
  <si>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</si>
  <si>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</si>
  <si>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</si>
  <si>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</si>
  <si>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</si>
  <si>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</si>
  <si>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</si>
  <si>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</si>
  <si>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</si>
  <si>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</si>
  <si>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</si>
  <si>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</si>
  <si>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</si>
  <si>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</si>
  <si>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</si>
  <si>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</si>
  <si>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</si>
  <si>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</si>
  <si>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</si>
  <si>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</si>
  <si>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</si>
  <si>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</si>
  <si>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</si>
  <si>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</si>
  <si>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</si>
  <si>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</si>
  <si>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</si>
  <si>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</si>
  <si>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</si>
  <si>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</si>
  <si>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</si>
  <si>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</si>
  <si>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</si>
  <si>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</si>
  <si>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</si>
  <si>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</si>
  <si>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</si>
  <si>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</si>
  <si>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</si>
  <si>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</si>
  <si>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</si>
  <si>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</si>
  <si>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</si>
  <si>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</si>
  <si>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</si>
  <si>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</si>
  <si>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</si>
  <si>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</si>
  <si>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</si>
  <si>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</si>
  <si>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</si>
  <si>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</si>
  <si>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</si>
  <si>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</si>
  <si>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</si>
  <si>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</si>
  <si>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</si>
  <si>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</si>
  <si>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</si>
  <si>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</si>
  <si>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</si>
  <si>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</si>
  <si>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</si>
  <si>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</si>
  <si>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</si>
  <si>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</si>
  <si>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</si>
  <si>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</si>
  <si>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</si>
  <si>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</si>
  <si>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</si>
  <si>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</si>
  <si>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</si>
  <si>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</si>
  <si>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</si>
  <si>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</si>
  <si>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</si>
  <si>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</si>
  <si>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</si>
  <si>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</si>
  <si>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</si>
  <si>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</si>
  <si>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</si>
  <si>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</si>
  <si>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</si>
  <si>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</si>
  <si>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</si>
  <si>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</si>
  <si>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</si>
  <si>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</si>
  <si>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</si>
  <si>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</si>
  <si>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</si>
  <si>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</si>
  <si>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</si>
  <si>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</si>
  <si>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</si>
  <si>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</si>
  <si>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</si>
  <si>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</si>
  <si>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</si>
  <si>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</si>
  <si>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</si>
  <si>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</si>
  <si>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</si>
  <si>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</si>
  <si>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</si>
  <si>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</si>
  <si>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</si>
  <si>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</si>
  <si>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</si>
  <si>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</si>
  <si>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</si>
  <si>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</si>
  <si>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</si>
  <si>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</si>
  <si>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</si>
  <si>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</si>
  <si>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</si>
  <si>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</si>
  <si>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</si>
  <si>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</si>
  <si>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</si>
  <si>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</si>
  <si>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</si>
  <si>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</si>
  <si>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</si>
  <si>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</si>
  <si>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</si>
  <si>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</si>
  <si>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</si>
  <si>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</si>
  <si>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</si>
  <si>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</si>
  <si>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</si>
  <si>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</si>
  <si>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</si>
  <si>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</si>
  <si>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</si>
  <si>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</si>
  <si>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</si>
  <si>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</si>
  <si>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</si>
  <si>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</si>
  <si>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</si>
  <si>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</si>
  <si>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</si>
  <si>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</si>
  <si>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</si>
  <si>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</si>
  <si>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</si>
  <si>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</si>
  <si>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</si>
  <si>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</si>
  <si>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</si>
  <si>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</si>
  <si>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</si>
  <si>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</si>
  <si>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</si>
  <si>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</si>
  <si>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</si>
  <si>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</si>
  <si>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</si>
  <si>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</si>
  <si>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</si>
  <si>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</si>
  <si>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</si>
  <si>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</si>
  <si>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</si>
  <si>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</si>
  <si>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</si>
  <si>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</si>
  <si>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</si>
  <si>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</si>
  <si>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</si>
  <si>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</si>
  <si>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</si>
  <si>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</si>
  <si>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</si>
  <si>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</si>
  <si>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</si>
  <si>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</si>
  <si>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</si>
  <si>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</si>
  <si>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</si>
  <si>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</si>
  <si>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</si>
  <si>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</si>
  <si>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</si>
  <si>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</si>
  <si>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</si>
  <si>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</si>
  <si>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</si>
  <si>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</si>
  <si>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</si>
  <si>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</si>
  <si>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</si>
  <si>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</si>
  <si>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</si>
  <si>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</si>
  <si>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</si>
  <si>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</si>
  <si>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</si>
  <si>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</si>
  <si>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</si>
  <si>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</si>
  <si>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</si>
  <si>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</si>
  <si>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</si>
  <si>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</si>
  <si>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</si>
  <si>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</si>
  <si>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</si>
  <si>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</si>
  <si>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</si>
  <si>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</si>
  <si>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</si>
  <si>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</si>
  <si>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</si>
  <si>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</si>
  <si>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</si>
  <si>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</si>
  <si>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</si>
  <si>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</si>
  <si>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</si>
  <si>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</si>
  <si>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</si>
  <si>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</si>
  <si>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</si>
  <si>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</si>
  <si>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</si>
  <si>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</si>
  <si>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</si>
  <si>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</si>
  <si>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</si>
  <si>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</si>
  <si>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</si>
  <si>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</si>
  <si>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</si>
  <si>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</si>
  <si>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</si>
  <si>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</si>
  <si>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</si>
  <si>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</si>
  <si>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</si>
  <si>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</si>
  <si>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</si>
  <si>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</si>
  <si>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</si>
  <si>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</si>
  <si>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</si>
  <si>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</si>
  <si>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</si>
  <si>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</si>
  <si>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</si>
  <si>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</si>
  <si>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</si>
  <si>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</si>
  <si>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</si>
  <si>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</si>
  <si>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</si>
  <si>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</si>
  <si>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</si>
  <si>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</si>
  <si>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</si>
  <si>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</si>
  <si>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</si>
  <si>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</si>
  <si>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</si>
  <si>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</si>
  <si>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</si>
  <si>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</si>
  <si>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</si>
  <si>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</si>
  <si>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</si>
  <si>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</si>
  <si>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</si>
  <si>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</si>
  <si>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</si>
  <si>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</si>
  <si>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</si>
  <si>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</si>
  <si>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</si>
  <si>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</si>
  <si>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</si>
  <si>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</si>
  <si>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</si>
  <si>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</si>
  <si>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</si>
  <si>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</si>
  <si>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</si>
  <si>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</si>
  <si>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</si>
  <si>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</si>
  <si>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</si>
  <si>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</si>
  <si>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</si>
  <si>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</si>
  <si>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</si>
  <si>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</si>
  <si>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</si>
  <si>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</si>
  <si>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</si>
  <si>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</si>
  <si>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</si>
  <si>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</si>
  <si>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</si>
  <si>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</si>
  <si>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</si>
  <si>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</si>
  <si>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</si>
  <si>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</si>
  <si>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</si>
  <si>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</si>
  <si>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</si>
  <si>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</si>
  <si>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</si>
  <si>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</si>
  <si>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</si>
  <si>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</si>
  <si>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</si>
  <si>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</si>
  <si>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</si>
  <si>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</si>
  <si>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</si>
  <si>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</si>
  <si>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</si>
  <si>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</si>
  <si>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</si>
  <si>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</si>
  <si>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</si>
  <si>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</si>
  <si>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</si>
  <si>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</si>
  <si>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</si>
  <si>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</si>
  <si>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</si>
  <si>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</si>
  <si>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</si>
  <si>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</si>
  <si>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</si>
  <si>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</si>
  <si>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</si>
  <si>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</si>
  <si>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</si>
  <si>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</si>
  <si>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</si>
  <si>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</si>
  <si>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</si>
  <si>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</si>
  <si>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</si>
  <si>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</si>
  <si>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</si>
  <si>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</si>
  <si>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</si>
  <si>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</si>
  <si>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</si>
  <si>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</si>
  <si>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</si>
  <si>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</si>
  <si>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</si>
  <si>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</si>
  <si>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</si>
  <si>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</si>
  <si>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</si>
  <si>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</si>
  <si>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</si>
  <si>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</si>
  <si>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</si>
  <si>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</si>
  <si>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</si>
  <si>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</si>
  <si>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</si>
  <si>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</si>
  <si>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</si>
  <si>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</si>
  <si>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</si>
  <si>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</si>
  <si>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</si>
  <si>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</si>
  <si>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</si>
  <si>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</si>
  <si>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</si>
  <si>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</si>
  <si>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</si>
  <si>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</si>
  <si>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</si>
  <si>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</si>
  <si>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</si>
  <si>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</si>
  <si>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</si>
  <si>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</si>
  <si>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</si>
  <si>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</si>
  <si>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</si>
  <si>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</si>
  <si>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</si>
  <si>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</si>
  <si>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</si>
  <si>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</si>
  <si>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</si>
  <si>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</si>
  <si>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</si>
  <si>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</si>
  <si>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</si>
  <si>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</si>
  <si>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</si>
  <si>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</si>
  <si>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</si>
  <si>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</si>
  <si>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</si>
  <si>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</si>
  <si>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</si>
  <si>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</si>
  <si>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</si>
  <si>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</si>
  <si>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</si>
  <si>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</si>
  <si>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</si>
  <si>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</si>
  <si>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</si>
  <si>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</si>
  <si>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</si>
  <si>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</si>
  <si>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</si>
  <si>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</si>
  <si>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</si>
  <si>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</si>
  <si>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</si>
  <si>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</si>
  <si>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</si>
  <si>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</si>
  <si>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</si>
  <si>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</si>
  <si>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</si>
  <si>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</si>
  <si>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</si>
  <si>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</si>
  <si>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</si>
  <si>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</si>
  <si>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</si>
  <si>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</si>
  <si>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</si>
  <si>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</si>
  <si>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</si>
  <si>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</si>
  <si>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</si>
  <si>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</si>
  <si>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</si>
  <si>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</si>
  <si>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</si>
  <si>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</si>
  <si>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</si>
  <si>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</si>
  <si>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</si>
  <si>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</si>
  <si>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</si>
  <si>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</si>
  <si>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</si>
  <si>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</si>
  <si>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</si>
  <si>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</si>
  <si>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</si>
  <si>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</si>
  <si>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</si>
  <si>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</si>
  <si>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</si>
  <si>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</si>
  <si>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</si>
  <si>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</si>
  <si>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</si>
  <si>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</si>
  <si>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</si>
  <si>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</si>
  <si>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</si>
  <si>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</si>
  <si>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</si>
  <si>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</si>
  <si>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</si>
  <si>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</si>
  <si>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</si>
  <si>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</si>
  <si>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</si>
  <si>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</si>
  <si>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</si>
  <si>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</si>
  <si>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</si>
  <si>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</si>
  <si>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</si>
  <si>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</si>
  <si>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</si>
  <si>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</si>
  <si>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</si>
  <si>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</si>
  <si>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</si>
  <si>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</si>
  <si>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</si>
  <si>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</si>
  <si>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</si>
  <si>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</si>
  <si>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</si>
  <si>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</si>
  <si>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</si>
  <si>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</si>
  <si>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</si>
  <si>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</si>
  <si>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</si>
  <si>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</si>
  <si>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</si>
  <si>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</si>
  <si>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</si>
  <si>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</si>
  <si>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</si>
  <si>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</si>
  <si>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</si>
  <si>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</si>
  <si>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</si>
  <si>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</si>
  <si>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</si>
  <si>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</si>
  <si>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</si>
  <si>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</si>
  <si>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</si>
  <si>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</si>
  <si>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</si>
  <si>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</si>
  <si>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</si>
  <si>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</si>
  <si>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</si>
  <si>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</si>
  <si>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</si>
  <si>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</si>
  <si>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</si>
  <si>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</si>
  <si>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</si>
  <si>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</si>
  <si>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</si>
  <si>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</si>
  <si>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</si>
  <si>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</si>
  <si>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</si>
  <si>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</si>
  <si>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</si>
  <si>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</si>
  <si>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</si>
  <si>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</si>
  <si>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</si>
  <si>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</si>
  <si>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</si>
  <si>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</si>
  <si>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</si>
  <si>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</si>
  <si>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</si>
  <si>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</si>
  <si>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</si>
  <si>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</si>
  <si>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</si>
  <si>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</si>
  <si>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</si>
  <si>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</si>
  <si>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</si>
  <si>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</si>
  <si>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</si>
  <si>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</si>
  <si>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</si>
  <si>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</si>
  <si>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</si>
  <si>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</si>
  <si>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</si>
  <si>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</si>
  <si>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</si>
  <si>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</si>
  <si>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</si>
  <si>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</si>
  <si>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</si>
  <si>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</si>
  <si>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</si>
  <si>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</si>
  <si>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</si>
  <si>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</si>
  <si>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</si>
  <si>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</si>
  <si>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</si>
  <si>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</si>
  <si>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</si>
  <si>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</si>
  <si>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</si>
  <si>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</si>
  <si>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</si>
  <si>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</si>
  <si>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</si>
  <si>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</si>
  <si>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</si>
  <si>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</si>
  <si>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</si>
  <si>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</si>
  <si>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</si>
  <si>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</si>
  <si>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</si>
  <si>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</si>
  <si>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</si>
  <si>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</si>
  <si>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</si>
  <si>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</si>
  <si>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</si>
  <si>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</si>
  <si>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</si>
  <si>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</si>
  <si>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</si>
  <si>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</si>
  <si>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</si>
  <si>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</si>
  <si>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</si>
  <si>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</si>
  <si>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</si>
  <si>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</si>
  <si>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</si>
  <si>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</si>
  <si>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</si>
  <si>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</si>
  <si>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</si>
  <si>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</si>
  <si>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</si>
  <si>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</si>
  <si>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</si>
  <si>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</si>
  <si>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</si>
  <si>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</si>
  <si>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</si>
  <si>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</si>
  <si>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</si>
  <si>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</si>
  <si>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</si>
  <si>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</si>
  <si>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</si>
  <si>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</si>
  <si>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</si>
  <si>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</si>
  <si>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</si>
  <si>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</si>
  <si>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</si>
  <si>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</si>
  <si>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</si>
  <si>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</si>
  <si>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</si>
  <si>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</si>
  <si>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</si>
  <si>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</si>
  <si>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</si>
  <si>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</si>
  <si>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</si>
  <si>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</si>
  <si>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</si>
  <si>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</si>
  <si>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</si>
  <si>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</si>
  <si>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</si>
  <si>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</si>
  <si>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</si>
  <si>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</si>
  <si>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</si>
  <si>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</si>
  <si>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</si>
  <si>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</si>
  <si>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</si>
  <si>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</si>
  <si>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</si>
  <si>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</si>
  <si>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</si>
  <si>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</si>
  <si>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</si>
  <si>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</si>
  <si>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</si>
  <si>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</si>
  <si>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</si>
  <si>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</si>
  <si>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</si>
  <si>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</si>
  <si>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</si>
  <si>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</si>
  <si>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</si>
  <si>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</si>
  <si>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</si>
  <si>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</si>
  <si>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</si>
  <si>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</si>
  <si>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</si>
  <si>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</si>
  <si>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</si>
  <si>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</si>
  <si>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</si>
  <si>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</si>
  <si>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</si>
  <si>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</si>
  <si>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</si>
  <si>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</si>
  <si>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</si>
  <si>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</si>
  <si>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</si>
  <si>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</si>
  <si>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</si>
  <si>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</si>
  <si>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</si>
  <si>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</si>
  <si>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</si>
  <si>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</si>
  <si>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</si>
  <si>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</si>
  <si>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</si>
  <si>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</si>
  <si>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</si>
  <si>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</si>
  <si>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</si>
  <si>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</si>
  <si>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</si>
  <si>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</si>
  <si>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</si>
  <si>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</si>
  <si>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</si>
  <si>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</si>
  <si>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</si>
  <si>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</si>
  <si>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</si>
  <si>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</si>
  <si>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</si>
  <si>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</si>
  <si>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</si>
  <si>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</si>
  <si>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</si>
  <si>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</si>
  <si>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</si>
  <si>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</si>
  <si>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</si>
  <si>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</si>
  <si>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</si>
  <si>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</si>
  <si>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</si>
  <si>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</si>
  <si>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</si>
  <si>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</si>
  <si>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</si>
  <si>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</si>
  <si>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</si>
  <si>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</si>
  <si>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</si>
  <si>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</si>
  <si>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</si>
  <si>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</si>
  <si>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</si>
  <si>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</si>
  <si>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</si>
  <si>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</si>
  <si>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</si>
  <si>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</si>
  <si>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</si>
  <si>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</si>
  <si>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</si>
  <si>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</si>
  <si>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</si>
  <si>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</si>
  <si>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</si>
  <si>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</si>
  <si>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</si>
  <si>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</si>
  <si>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</si>
  <si>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</si>
  <si>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</si>
  <si>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</si>
  <si>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</si>
  <si>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</si>
  <si>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</si>
  <si>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</si>
  <si>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</si>
  <si>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</si>
  <si>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</si>
  <si>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</si>
  <si>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</si>
  <si>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</si>
  <si>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</si>
  <si>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</si>
  <si>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</si>
  <si>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</si>
  <si>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</si>
  <si>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</si>
  <si>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</si>
  <si>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</si>
  <si>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</si>
  <si>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</si>
  <si>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</si>
  <si>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</si>
  <si>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</si>
  <si>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</si>
  <si>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</si>
  <si>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</si>
  <si>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</si>
  <si>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</si>
  <si>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</si>
  <si>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</si>
  <si>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</si>
  <si>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</si>
  <si>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</si>
  <si>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</si>
  <si>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</si>
  <si>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</si>
  <si>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</si>
  <si>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</si>
  <si>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</si>
  <si>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</si>
  <si>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</si>
  <si>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</si>
  <si>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</si>
  <si>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</si>
  <si>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</si>
  <si>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</si>
  <si>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</si>
  <si>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</si>
  <si>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</si>
  <si>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</si>
  <si>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</si>
  <si>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</si>
  <si>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</si>
  <si>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</si>
  <si>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</si>
  <si>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</si>
  <si>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</si>
  <si>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</si>
  <si>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</si>
  <si>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</si>
  <si>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</si>
  <si>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</si>
  <si>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</si>
  <si>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</si>
  <si>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</si>
  <si>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</si>
  <si>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</si>
  <si>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</si>
  <si>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</si>
  <si>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</si>
  <si>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</si>
  <si>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</si>
  <si>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</si>
  <si>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</si>
  <si>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</si>
  <si>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</si>
  <si>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</si>
  <si>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</si>
  <si>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</si>
  <si>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</si>
  <si>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</si>
  <si>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</si>
  <si>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</si>
  <si>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</si>
  <si>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</si>
  <si>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</si>
  <si>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</si>
  <si>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</si>
  <si>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</si>
  <si>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</si>
  <si>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</si>
  <si>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</si>
  <si>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</si>
  <si>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</si>
  <si>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</si>
  <si>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</si>
  <si>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</si>
  <si>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</si>
  <si>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</si>
  <si>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</si>
  <si>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</si>
  <si>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</si>
  <si>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</si>
  <si>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</si>
  <si>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</si>
  <si>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</si>
  <si>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</si>
  <si>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</si>
  <si>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</si>
  <si>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</si>
  <si>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</si>
  <si>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</si>
  <si>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</si>
  <si>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</si>
  <si>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</si>
  <si>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</si>
  <si>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</si>
  <si>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</si>
  <si>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</si>
  <si>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</si>
  <si>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</si>
  <si>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</si>
  <si>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</si>
  <si>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</si>
  <si>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</si>
  <si>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</si>
  <si>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</si>
  <si>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</si>
  <si>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</si>
  <si>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</si>
  <si>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</si>
  <si>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</si>
  <si>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</si>
  <si>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</si>
  <si>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</si>
  <si>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</si>
  <si>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</si>
  <si>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</si>
  <si>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</si>
  <si>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</si>
  <si>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</si>
  <si>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</si>
  <si>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</si>
  <si>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</si>
  <si>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</si>
  <si>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</si>
  <si>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</si>
  <si>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</si>
  <si>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</si>
  <si>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</si>
  <si>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</si>
  <si>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</si>
  <si>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</si>
  <si>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</si>
  <si>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</si>
  <si>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</si>
  <si>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</si>
  <si>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</si>
  <si>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</si>
  <si>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</si>
  <si>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</si>
  <si>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</si>
  <si>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</si>
  <si>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</si>
  <si>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</si>
  <si>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</si>
  <si>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</si>
  <si>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</si>
  <si>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</si>
  <si>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</si>
  <si>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</si>
  <si>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</si>
  <si>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</si>
  <si>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</si>
  <si>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</si>
  <si>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</si>
  <si>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</si>
  <si>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</si>
  <si>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</si>
  <si>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</si>
  <si>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</si>
  <si>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</si>
  <si>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</si>
  <si>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</si>
  <si>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</si>
  <si>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</si>
  <si>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</si>
  <si>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</si>
  <si>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</si>
  <si>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</si>
  <si>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</si>
  <si>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</si>
  <si>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</si>
  <si>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</si>
  <si>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</si>
  <si>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</si>
  <si>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</si>
  <si>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</si>
  <si>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</si>
  <si>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</si>
  <si>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</si>
  <si>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</si>
  <si>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</si>
  <si>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</si>
  <si>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</si>
  <si>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</si>
  <si>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</si>
  <si>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</si>
  <si>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</si>
  <si>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</si>
  <si>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</si>
  <si>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</si>
  <si>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</si>
  <si>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</si>
  <si>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</si>
  <si>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</si>
  <si>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</si>
  <si>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</si>
  <si>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</si>
  <si>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</si>
  <si>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</si>
  <si>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</si>
  <si>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</si>
  <si>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</si>
  <si>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</si>
  <si>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</si>
  <si>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</si>
  <si>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</si>
  <si>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</si>
  <si>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</si>
  <si>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</si>
  <si>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</si>
  <si>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</si>
  <si>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</si>
  <si>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</si>
  <si>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</si>
  <si>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</si>
  <si>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</si>
  <si>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</si>
  <si>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</si>
  <si>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</si>
  <si>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</si>
  <si>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</si>
  <si>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</si>
  <si>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</si>
  <si>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</si>
  <si>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</si>
  <si>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</si>
  <si>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</si>
  <si>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</si>
  <si>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</si>
  <si>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</si>
  <si>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</si>
  <si>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</si>
  <si>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</si>
  <si>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</si>
  <si>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</si>
  <si>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</si>
  <si>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</si>
  <si>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</si>
  <si>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</si>
  <si>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</si>
  <si>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</si>
  <si>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</si>
  <si>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</si>
  <si>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</si>
  <si>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</si>
  <si>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</si>
  <si>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</si>
  <si>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</si>
  <si>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</si>
  <si>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</si>
  <si>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</si>
  <si>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</si>
  <si>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</si>
  <si>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</si>
  <si>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</si>
  <si>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</si>
  <si>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</si>
  <si>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</si>
  <si>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</si>
  <si>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</si>
  <si>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</si>
  <si>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</si>
  <si>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</si>
  <si>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</si>
  <si>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</si>
  <si>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</si>
  <si>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</si>
  <si>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</si>
  <si>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</si>
  <si>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</si>
  <si>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</si>
  <si>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</si>
  <si>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</si>
  <si>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</si>
  <si>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</si>
  <si>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</si>
  <si>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</si>
  <si>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</si>
  <si>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</si>
  <si>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</si>
  <si>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</si>
  <si>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</si>
  <si>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</si>
  <si>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</si>
  <si>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</si>
  <si>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</si>
  <si>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</si>
  <si>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</si>
  <si>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</si>
  <si>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</si>
  <si>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</si>
  <si>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</si>
  <si>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</si>
  <si>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</si>
  <si>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</si>
  <si>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</si>
  <si>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</si>
  <si>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</si>
  <si>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</si>
  <si>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</si>
  <si>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</si>
  <si>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</si>
  <si>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</si>
  <si>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</si>
  <si>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</si>
  <si>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</si>
  <si>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</si>
  <si>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</si>
  <si>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</si>
  <si>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</si>
  <si>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</si>
  <si>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</si>
  <si>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</si>
  <si>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</si>
  <si>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</si>
  <si>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</si>
  <si>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</si>
  <si>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</si>
  <si>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</si>
  <si>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</si>
  <si>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</si>
  <si>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</si>
  <si>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</si>
  <si>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</si>
  <si>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</si>
  <si>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</si>
  <si>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</si>
  <si>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</si>
  <si>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</si>
  <si>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</si>
  <si>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</si>
  <si>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</si>
  <si>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</si>
  <si>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</si>
  <si>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</si>
  <si>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</si>
  <si>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</si>
  <si>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</si>
  <si>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</si>
  <si>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</si>
  <si>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</si>
  <si>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</si>
  <si>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</si>
  <si>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</si>
  <si>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</si>
  <si>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</si>
  <si>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</si>
  <si>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</si>
  <si>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</si>
  <si>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</si>
  <si>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</si>
  <si>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</si>
  <si>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</si>
  <si>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</si>
  <si>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</si>
  <si>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</si>
  <si>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</si>
  <si>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</si>
  <si>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</si>
  <si>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</si>
  <si>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</si>
  <si>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</si>
  <si>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</si>
  <si>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</si>
  <si>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</si>
  <si>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</si>
  <si>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</si>
  <si>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</si>
  <si>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</si>
  <si>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</si>
  <si>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</si>
  <si>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</si>
  <si>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</si>
  <si>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</si>
  <si>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</si>
  <si>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</si>
  <si>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</si>
  <si>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</si>
  <si>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</si>
  <si>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</si>
  <si>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</si>
  <si>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</si>
  <si>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</si>
  <si>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</si>
  <si>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</si>
  <si>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</si>
  <si>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</si>
  <si>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</si>
  <si>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</si>
  <si>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</si>
  <si>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</si>
  <si>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</si>
  <si>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</si>
  <si>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</si>
  <si>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</si>
  <si>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</si>
  <si>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</si>
  <si>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</si>
  <si>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</si>
  <si>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</si>
  <si>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</si>
  <si>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</si>
  <si>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</si>
  <si>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</si>
  <si>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</si>
  <si>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</si>
  <si>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</si>
  <si>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</si>
  <si>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</si>
  <si>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</si>
  <si>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</si>
  <si>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</si>
  <si>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</si>
  <si>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</si>
  <si>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</si>
  <si>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</si>
  <si>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</si>
  <si>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</si>
  <si>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</si>
  <si>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</si>
  <si>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</si>
  <si>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</si>
  <si>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</si>
  <si>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</si>
  <si>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</si>
  <si>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</si>
  <si>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</si>
  <si>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</si>
  <si>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</si>
  <si>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</si>
  <si>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</si>
  <si>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</si>
  <si>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</si>
  <si>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</si>
  <si>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</si>
  <si>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</si>
  <si>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</si>
  <si>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</si>
  <si>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</si>
  <si>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</si>
  <si>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</si>
  <si>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</si>
  <si>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</si>
  <si>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</si>
  <si>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</si>
  <si>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</si>
  <si>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</si>
  <si>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</si>
  <si>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</si>
  <si>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</si>
  <si>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</si>
  <si>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</si>
  <si>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</si>
  <si>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</si>
  <si>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</si>
  <si>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</si>
  <si>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</si>
  <si>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</si>
  <si>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</si>
  <si>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</si>
  <si>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</si>
  <si>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</si>
  <si>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</si>
  <si>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</si>
  <si>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</si>
  <si>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</si>
  <si>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</si>
  <si>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</si>
  <si>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</si>
  <si>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</si>
  <si>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</si>
  <si>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</si>
  <si>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</si>
  <si>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</si>
  <si>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</si>
  <si>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</si>
  <si>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</si>
  <si>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</si>
  <si>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</si>
  <si>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</si>
  <si>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</si>
  <si>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</si>
  <si>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</si>
  <si>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</si>
  <si>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</si>
  <si>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</si>
  <si>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</si>
  <si>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</si>
  <si>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</si>
  <si>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</si>
  <si>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</si>
  <si>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</si>
  <si>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</si>
  <si>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</si>
  <si>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</si>
  <si>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</si>
  <si>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</si>
  <si>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</si>
  <si>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</si>
  <si>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</si>
  <si>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</si>
  <si>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</si>
  <si>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</si>
  <si>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</si>
  <si>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</si>
  <si>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</si>
  <si>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</si>
  <si>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</si>
  <si>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</si>
  <si>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</si>
  <si>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</si>
  <si>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</si>
  <si>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</si>
  <si>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</si>
  <si>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</si>
  <si>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</si>
  <si>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</si>
  <si>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</si>
  <si>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</si>
  <si>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</si>
  <si>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</si>
  <si>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</si>
  <si>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</si>
  <si>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</si>
  <si>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</si>
  <si>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</si>
  <si>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</si>
  <si>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</si>
  <si>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</si>
  <si>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</si>
  <si>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</si>
  <si>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</si>
  <si>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</si>
  <si>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</si>
  <si>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</si>
  <si>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</si>
  <si>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</si>
  <si>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</si>
  <si>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</si>
  <si>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</si>
  <si>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</si>
  <si>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</si>
  <si>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</si>
  <si>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</si>
  <si>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</si>
  <si>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</si>
  <si>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</si>
  <si>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</si>
  <si>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</si>
  <si>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</si>
  <si>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</si>
  <si>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</si>
  <si>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</si>
  <si>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</si>
  <si>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</si>
  <si>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</si>
  <si>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</si>
  <si>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</si>
  <si>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</si>
  <si>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</si>
  <si>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</si>
  <si>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</si>
  <si>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</si>
  <si>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</si>
  <si>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</si>
  <si>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</si>
  <si>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</si>
  <si>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</si>
  <si>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</si>
  <si>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</si>
  <si>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</si>
  <si>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</si>
  <si>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</si>
  <si>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</si>
  <si>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</si>
  <si>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</si>
  <si>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</si>
  <si>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</si>
  <si>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</si>
  <si>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</si>
  <si>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</si>
  <si>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</si>
  <si>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</si>
  <si>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</si>
  <si>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</si>
  <si>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</si>
  <si>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</si>
  <si>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</si>
  <si>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</si>
  <si>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</si>
  <si>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</si>
  <si>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</si>
  <si>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</si>
  <si>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</si>
  <si>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</si>
  <si>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</si>
  <si>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</si>
  <si>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</si>
  <si>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</si>
  <si>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</si>
  <si>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</si>
  <si>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</si>
  <si>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</si>
  <si>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</si>
  <si>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</si>
  <si>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</si>
  <si>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</si>
  <si>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</si>
  <si>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</si>
  <si>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</si>
  <si>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</si>
  <si>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</si>
  <si>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</si>
  <si>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</si>
  <si>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</si>
  <si>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</si>
  <si>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</si>
  <si>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</si>
  <si>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</si>
  <si>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</si>
  <si>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</si>
  <si>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</si>
  <si>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</si>
  <si>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</si>
  <si>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</si>
  <si>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</si>
  <si>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</si>
  <si>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</si>
  <si>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</si>
  <si>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</si>
  <si>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</si>
  <si>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</si>
  <si>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</si>
  <si>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</si>
  <si>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</si>
  <si>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</si>
  <si>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</si>
  <si>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</si>
  <si>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</si>
  <si>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</si>
  <si>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</si>
  <si>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</si>
  <si>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</si>
  <si>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</si>
  <si>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</si>
  <si>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</si>
  <si>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</si>
  <si>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</si>
  <si>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</si>
  <si>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</si>
  <si>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</si>
  <si>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</si>
  <si>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</si>
  <si>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</si>
  <si>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</si>
  <si>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</si>
  <si>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</si>
  <si>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</si>
  <si>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</si>
  <si>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</si>
  <si>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</si>
  <si>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</si>
  <si>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</si>
  <si>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</si>
  <si>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</si>
  <si>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</si>
  <si>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</si>
  <si>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</si>
  <si>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</si>
  <si>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</si>
  <si>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</si>
  <si>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</si>
  <si>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</si>
  <si>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</si>
  <si>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</si>
  <si>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</si>
  <si>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</si>
  <si>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</si>
  <si>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</si>
  <si>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</si>
  <si>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</si>
  <si>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</si>
  <si>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</si>
  <si>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</si>
  <si>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</si>
  <si>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</si>
  <si>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</si>
  <si>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</si>
  <si>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</si>
  <si>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</si>
  <si>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</si>
  <si>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</si>
  <si>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</si>
  <si>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</si>
  <si>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</si>
  <si>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</si>
  <si>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</si>
  <si>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</si>
  <si>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</si>
  <si>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</si>
  <si>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</si>
  <si>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</si>
  <si>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</si>
  <si>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</si>
  <si>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</si>
  <si>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</si>
  <si>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</si>
  <si>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</si>
  <si>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</si>
  <si>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</si>
  <si>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</si>
  <si>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</si>
  <si>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</si>
  <si>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</si>
  <si>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</si>
  <si>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</si>
  <si>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</si>
  <si>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</si>
  <si>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</si>
  <si>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</si>
  <si>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</si>
  <si>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</si>
  <si>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</si>
  <si>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</si>
  <si>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</si>
  <si>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</si>
  <si>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</si>
  <si>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</si>
  <si>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</si>
  <si>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</si>
  <si>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</si>
  <si>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</si>
  <si>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</si>
  <si>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</si>
  <si>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</si>
  <si>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</si>
  <si>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</si>
  <si>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</si>
  <si>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</si>
  <si>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</si>
  <si>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</si>
  <si>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</si>
  <si>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</si>
  <si>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</si>
  <si>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</si>
  <si>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</si>
  <si>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</si>
  <si>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</si>
  <si>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</si>
  <si>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</si>
  <si>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</si>
  <si>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</si>
  <si>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</si>
  <si>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</si>
  <si>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</si>
  <si>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</si>
  <si>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</si>
  <si>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</si>
  <si>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</si>
  <si>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</si>
  <si>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</si>
  <si>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</si>
  <si>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</si>
  <si>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</si>
  <si>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</si>
  <si>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</si>
  <si>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</si>
  <si>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</si>
  <si>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</si>
  <si>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</si>
  <si>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</si>
  <si>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</si>
  <si>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</si>
  <si>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</si>
  <si>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</si>
  <si>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</si>
  <si>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</si>
  <si>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</si>
  <si>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</si>
  <si>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</si>
  <si>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</si>
  <si>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</si>
  <si>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</si>
  <si>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</si>
  <si>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</si>
  <si>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</si>
  <si>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</si>
  <si>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</si>
  <si>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</si>
  <si>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</si>
  <si>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</si>
  <si>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</si>
  <si>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</si>
  <si>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</si>
  <si>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</si>
  <si>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</si>
  <si>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</si>
  <si>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</si>
  <si>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</si>
  <si>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</si>
  <si>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</si>
  <si>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</si>
  <si>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</si>
  <si>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</si>
  <si>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</si>
  <si>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</si>
  <si>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</si>
  <si>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</si>
  <si>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</si>
  <si>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</si>
  <si>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</si>
  <si>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</si>
  <si>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</si>
  <si>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</si>
  <si>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</si>
  <si>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</si>
  <si>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</si>
  <si>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</si>
  <si>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</si>
  <si>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</si>
  <si>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</si>
  <si>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</si>
  <si>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</si>
  <si>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</si>
  <si>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</si>
  <si>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</si>
  <si>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</si>
  <si>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</si>
  <si>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</si>
  <si>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</si>
  <si>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</si>
  <si>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</si>
  <si>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</si>
  <si>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</si>
  <si>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</si>
  <si>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</si>
  <si>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</si>
  <si>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</si>
  <si>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</si>
  <si>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</si>
  <si>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</si>
  <si>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</si>
  <si>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</si>
  <si>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</si>
  <si>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</si>
  <si>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</si>
  <si>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</si>
  <si>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</si>
  <si>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</si>
  <si>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</si>
  <si>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</si>
  <si>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</si>
  <si>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</si>
  <si>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</si>
  <si>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</si>
  <si>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</si>
  <si>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</si>
  <si>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</si>
  <si>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</si>
  <si>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</si>
  <si>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</si>
  <si>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</si>
  <si>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</si>
  <si>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</si>
  <si>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</si>
  <si>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</si>
  <si>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</si>
  <si>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</si>
  <si>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</si>
  <si>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</si>
  <si>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</si>
  <si>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</si>
  <si>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</si>
  <si>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</si>
  <si>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</si>
  <si>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</si>
  <si>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</si>
  <si>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</si>
  <si>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</si>
  <si>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</si>
  <si>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</si>
  <si>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</si>
  <si>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</si>
  <si>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</si>
  <si>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</si>
  <si>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</si>
  <si>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</si>
  <si>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</si>
  <si>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</si>
  <si>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</si>
  <si>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</si>
  <si>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</si>
  <si>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</si>
  <si>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</si>
  <si>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</si>
  <si>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</si>
  <si>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</si>
  <si>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</si>
  <si>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</si>
  <si>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</si>
  <si>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</si>
  <si>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</si>
  <si>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</si>
  <si>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</si>
  <si>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</si>
  <si>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</si>
  <si>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</si>
  <si>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</si>
  <si>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</si>
  <si>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</si>
  <si>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</si>
  <si>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</si>
  <si>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</si>
  <si>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</si>
  <si>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</si>
  <si>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</si>
  <si>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</si>
  <si>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</si>
  <si>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</si>
  <si>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</si>
  <si>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</si>
  <si>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</si>
  <si>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</si>
  <si>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</si>
  <si>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</si>
  <si>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</si>
  <si>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</si>
  <si>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</si>
  <si>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</si>
  <si>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</si>
  <si>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</si>
  <si>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</si>
  <si>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</si>
  <si>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</si>
  <si>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</si>
  <si>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</si>
  <si>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</si>
  <si>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</si>
  <si>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</si>
  <si>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</si>
  <si>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</si>
  <si>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</si>
  <si>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</si>
  <si>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</si>
  <si>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</si>
  <si>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</si>
  <si>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</si>
  <si>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</si>
  <si>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</si>
  <si>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</si>
  <si>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</si>
  <si>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</si>
  <si>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</si>
  <si>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</si>
  <si>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</si>
  <si>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</si>
  <si>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</si>
  <si>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</si>
  <si>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</si>
  <si>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</si>
  <si>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</si>
  <si>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</si>
  <si>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</si>
  <si>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</si>
  <si>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</si>
  <si>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</si>
  <si>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</si>
  <si>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</si>
  <si>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</si>
  <si>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</si>
  <si>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</si>
  <si>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</si>
  <si>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</si>
  <si>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</si>
  <si>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</si>
  <si>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</si>
  <si>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</si>
  <si>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</si>
  <si>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</si>
  <si>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</si>
  <si>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</si>
  <si>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</si>
  <si>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</si>
  <si>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</si>
  <si>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</si>
  <si>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</si>
  <si>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</si>
  <si>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</si>
  <si>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</si>
  <si>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</si>
  <si>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</si>
  <si>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</si>
  <si>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</si>
  <si>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</si>
  <si>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</si>
  <si>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</si>
  <si>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</si>
  <si>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</si>
  <si>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</si>
  <si>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</si>
  <si>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</si>
  <si>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</si>
  <si>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</si>
  <si>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</si>
  <si>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</si>
  <si>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</si>
  <si>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</si>
  <si>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</si>
  <si>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</si>
  <si>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</si>
  <si>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</si>
  <si>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</si>
  <si>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</si>
  <si>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</si>
  <si>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</si>
  <si>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</si>
  <si>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</si>
  <si>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</si>
  <si>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</si>
  <si>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</si>
  <si>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</si>
  <si>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</si>
  <si>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</si>
  <si>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</si>
  <si>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</si>
  <si>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</si>
  <si>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</si>
  <si>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</si>
  <si>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</si>
  <si>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</si>
  <si>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</si>
  <si>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</si>
  <si>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</si>
  <si>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</si>
  <si>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</si>
  <si>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</si>
  <si>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</si>
  <si>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</si>
  <si>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</si>
  <si>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</si>
  <si>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</si>
  <si>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</si>
  <si>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</si>
  <si>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</si>
  <si>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</si>
  <si>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</si>
  <si>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</si>
  <si>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</si>
  <si>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</si>
  <si>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</si>
  <si>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</si>
  <si>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</si>
  <si>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</si>
  <si>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</si>
  <si>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</si>
  <si>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</si>
  <si>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</si>
  <si>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</si>
  <si>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</si>
  <si>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</si>
  <si>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</si>
  <si>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</si>
  <si>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</si>
  <si>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</si>
  <si>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</si>
  <si>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</si>
  <si>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</si>
  <si>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</si>
  <si>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</si>
  <si>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</si>
  <si>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</si>
  <si>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</si>
  <si>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</si>
  <si>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</si>
  <si>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</si>
  <si>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</si>
  <si>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</si>
  <si>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</si>
  <si>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</si>
  <si>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</si>
  <si>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</si>
  <si>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</si>
  <si>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</si>
  <si>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</si>
  <si>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</si>
  <si>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</si>
  <si>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</si>
  <si>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</si>
  <si>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</si>
  <si>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</si>
  <si>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</si>
  <si>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</si>
  <si>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</si>
  <si>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</si>
  <si>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</si>
  <si>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</si>
  <si>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</si>
  <si>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</si>
  <si>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</si>
  <si>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</si>
  <si>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</si>
  <si>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</si>
  <si>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</si>
  <si>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</si>
  <si>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</si>
  <si>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</si>
  <si>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</si>
  <si>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</si>
  <si>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</si>
  <si>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</si>
  <si>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</si>
  <si>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</si>
  <si>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</si>
  <si>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</si>
  <si>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</si>
  <si>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</si>
  <si>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</si>
  <si>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</si>
  <si>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</si>
  <si>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</si>
  <si>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</si>
  <si>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</si>
  <si>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</si>
  <si>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</si>
  <si>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</si>
  <si>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</si>
  <si>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</si>
  <si>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</si>
  <si>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</si>
  <si>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</si>
  <si>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</si>
  <si>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</si>
  <si>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</si>
  <si>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</si>
  <si>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</si>
  <si>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</si>
  <si>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</si>
  <si>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</si>
  <si>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</si>
  <si>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</si>
  <si>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</si>
  <si>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</si>
  <si>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</si>
  <si>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</si>
  <si>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</si>
  <si>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</si>
  <si>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</si>
  <si>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</si>
  <si>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</si>
  <si>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</si>
  <si>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</si>
  <si>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</si>
  <si>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</si>
  <si>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</si>
  <si>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</si>
  <si>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</si>
  <si>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</si>
  <si>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</si>
  <si>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</si>
  <si>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</si>
  <si>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</si>
  <si>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</si>
  <si>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</si>
  <si>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</si>
  <si>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</si>
  <si>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</si>
  <si>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</si>
  <si>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</si>
  <si>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</si>
  <si>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</si>
  <si>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</si>
  <si>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</si>
  <si>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</si>
  <si>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</si>
  <si>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</si>
  <si>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</si>
  <si>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</si>
  <si>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</si>
  <si>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</si>
  <si>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</si>
  <si>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</si>
  <si>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</si>
  <si>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</si>
  <si>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</si>
  <si>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</si>
  <si>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</si>
  <si>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</si>
  <si>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</si>
  <si>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</si>
  <si>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</si>
  <si>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</si>
  <si>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</si>
  <si>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</si>
  <si>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</si>
  <si>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</si>
  <si>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</si>
  <si>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</si>
  <si>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</si>
  <si>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</si>
  <si>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</si>
  <si>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</si>
  <si>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</si>
  <si>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</si>
  <si>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</si>
  <si>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</si>
  <si>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</si>
  <si>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</si>
  <si>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</si>
  <si>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</si>
  <si>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</si>
  <si>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</si>
  <si>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</si>
  <si>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</si>
  <si>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</si>
  <si>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</si>
  <si>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</si>
  <si>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</si>
  <si>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</si>
  <si>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</si>
  <si>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</si>
  <si>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</si>
  <si>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</si>
  <si>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</si>
  <si>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</si>
  <si>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</si>
  <si>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</si>
  <si>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</si>
  <si>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</si>
  <si>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</si>
  <si>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</si>
  <si>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</si>
  <si>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</si>
  <si>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</si>
  <si>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</si>
  <si>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</si>
  <si>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</si>
  <si>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</si>
  <si>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</si>
  <si>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</si>
  <si>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</si>
  <si>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</si>
  <si>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</si>
  <si>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</si>
  <si>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</si>
  <si>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</si>
  <si>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</si>
  <si>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</si>
  <si>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</si>
  <si>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</si>
  <si>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</si>
  <si>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</si>
  <si>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</si>
  <si>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</si>
  <si>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</si>
  <si>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</si>
  <si>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</si>
  <si>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</si>
  <si>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</si>
  <si>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</si>
  <si>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</si>
  <si>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</si>
  <si>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</si>
  <si>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</si>
  <si>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</si>
  <si>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</si>
  <si>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</si>
  <si>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</si>
  <si>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</si>
  <si>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</si>
  <si>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</si>
  <si>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</si>
  <si>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</si>
  <si>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</si>
  <si>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</si>
  <si>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</si>
  <si>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</si>
  <si>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</si>
  <si>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</si>
  <si>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</si>
  <si>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</si>
  <si>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</si>
  <si>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</si>
  <si>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</si>
  <si>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</si>
  <si>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</si>
  <si>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</si>
  <si>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</si>
  <si>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</si>
  <si>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</si>
  <si>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</si>
  <si>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</si>
  <si>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</si>
  <si>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</si>
  <si>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</si>
  <si>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</si>
  <si>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</si>
  <si>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</si>
  <si>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</si>
  <si>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</si>
  <si>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</si>
  <si>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</si>
  <si>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</si>
  <si>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</si>
  <si>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</si>
  <si>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</si>
  <si>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</si>
  <si>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</si>
  <si>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</si>
  <si>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</si>
  <si>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</si>
  <si>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</si>
  <si>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</si>
  <si>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</si>
  <si>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</si>
  <si>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</si>
  <si>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</si>
  <si>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</si>
  <si>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</si>
  <si>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</si>
  <si>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</si>
  <si>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</si>
  <si>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</si>
  <si>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</si>
  <si>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</si>
  <si>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</si>
  <si>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</si>
  <si>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</si>
  <si>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</si>
  <si>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</si>
  <si>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</si>
  <si>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</si>
  <si>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</si>
  <si>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</si>
  <si>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</si>
  <si>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</si>
  <si>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</si>
  <si>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</si>
  <si>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</si>
  <si>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</si>
  <si>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</si>
  <si>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</si>
  <si>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</si>
  <si>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</si>
  <si>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</si>
  <si>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</si>
  <si>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</si>
  <si>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</si>
  <si>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</si>
  <si>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</si>
  <si>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</si>
  <si>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</si>
  <si>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</si>
  <si>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</si>
  <si>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</si>
  <si>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</si>
  <si>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</si>
  <si>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</si>
  <si>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</si>
  <si>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</si>
  <si>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</si>
  <si>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</si>
  <si>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</si>
  <si>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</si>
  <si>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</si>
  <si>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</si>
  <si>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</si>
  <si>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</si>
  <si>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</si>
  <si>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</si>
  <si>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</si>
  <si>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</si>
  <si>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</si>
  <si>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</si>
  <si>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</si>
  <si>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</si>
  <si>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</si>
  <si>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</si>
  <si>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</si>
  <si>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</si>
  <si>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</si>
  <si>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</si>
  <si>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</si>
  <si>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</si>
  <si>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</si>
  <si>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</si>
  <si>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</si>
  <si>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</si>
  <si>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</si>
  <si>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</si>
  <si>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</si>
  <si>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</si>
  <si>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</si>
  <si>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</si>
  <si>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</si>
  <si>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</si>
  <si>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</si>
  <si>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</si>
  <si>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</si>
  <si>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</si>
  <si>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</si>
  <si>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</si>
  <si>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</si>
  <si>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</si>
  <si>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</si>
  <si>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</si>
  <si>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</si>
  <si>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</si>
  <si>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</si>
  <si>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</si>
  <si>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</si>
  <si>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</si>
  <si>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</si>
  <si>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</si>
  <si>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</si>
  <si>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</si>
  <si>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</si>
  <si>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</si>
  <si>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</si>
  <si>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</si>
  <si>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</si>
  <si>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</si>
  <si>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</si>
  <si>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</si>
  <si>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</si>
  <si>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</si>
  <si>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</si>
  <si>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</si>
  <si>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</si>
  <si>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</si>
  <si>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</si>
  <si>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</si>
  <si>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</si>
  <si>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</si>
  <si>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</si>
  <si>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</si>
  <si>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</si>
  <si>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</si>
  <si>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</si>
  <si>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</si>
  <si>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</si>
  <si>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</si>
  <si>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</si>
  <si>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</si>
  <si>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</si>
  <si>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</si>
  <si>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</si>
  <si>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</si>
  <si>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</si>
  <si>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</si>
  <si>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</si>
  <si>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</si>
  <si>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</si>
  <si>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</si>
  <si>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</si>
  <si>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</si>
  <si>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</si>
  <si>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</si>
  <si>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</si>
  <si>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</si>
  <si>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</si>
  <si>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</si>
  <si>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</si>
  <si>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</si>
  <si>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</si>
  <si>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</si>
  <si>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</si>
  <si>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</si>
  <si>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</si>
  <si>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</si>
  <si>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</si>
  <si>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</si>
  <si>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</si>
  <si>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</si>
  <si>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</si>
  <si>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</si>
  <si>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</si>
  <si>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</si>
  <si>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</si>
  <si>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</si>
  <si>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</si>
  <si>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</si>
  <si>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</si>
  <si>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</si>
  <si>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</si>
  <si>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</si>
  <si>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</si>
  <si>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</si>
  <si>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</si>
  <si>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</si>
  <si>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</si>
  <si>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</si>
  <si>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</si>
  <si>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</si>
  <si>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</si>
  <si>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</si>
  <si>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</si>
  <si>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</si>
  <si>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</si>
  <si>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</si>
  <si>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</si>
  <si>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</si>
  <si>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</si>
  <si>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</si>
  <si>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</si>
  <si>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</si>
  <si>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</si>
  <si>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</si>
  <si>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</si>
  <si>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</si>
  <si>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</si>
  <si>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</si>
  <si>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</si>
  <si>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</si>
  <si>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</si>
  <si>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</si>
  <si>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</si>
  <si>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</si>
  <si>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</si>
  <si>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</si>
  <si>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</si>
  <si>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</si>
  <si>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</si>
  <si>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</si>
  <si>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</si>
  <si>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</si>
  <si>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</si>
  <si>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</si>
  <si>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</si>
  <si>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</si>
  <si>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</si>
  <si>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</si>
  <si>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</si>
  <si>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</si>
  <si>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</si>
  <si>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</si>
  <si>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</si>
  <si>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</si>
  <si>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</si>
  <si>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</si>
  <si>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</si>
  <si>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</si>
  <si>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</si>
  <si>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</si>
  <si>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</si>
  <si>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</si>
  <si>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</si>
  <si>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</si>
  <si>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</si>
  <si>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</si>
  <si>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</si>
  <si>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</si>
  <si>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</si>
  <si>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</si>
  <si>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</si>
  <si>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</si>
  <si>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</si>
  <si>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</si>
  <si>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</si>
  <si>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</si>
  <si>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</si>
  <si>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</si>
  <si>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</si>
  <si>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</si>
  <si>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</si>
  <si>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</si>
  <si>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</si>
  <si>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</si>
  <si>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</si>
  <si>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</si>
  <si>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</si>
  <si>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</si>
  <si>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</si>
  <si>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</si>
  <si>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</si>
  <si>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</si>
  <si>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</si>
  <si>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</si>
  <si>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</si>
  <si>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</si>
  <si>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</si>
  <si>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</si>
  <si>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</si>
  <si>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</si>
  <si>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</si>
  <si>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</si>
  <si>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</si>
  <si>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</si>
  <si>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</si>
  <si>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</si>
  <si>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</si>
  <si>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</si>
  <si>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</si>
  <si>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</si>
  <si>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</si>
  <si>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</si>
  <si>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</si>
  <si>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</si>
  <si>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</si>
  <si>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</si>
  <si>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</si>
  <si>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</si>
  <si>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</si>
  <si>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</si>
  <si>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</si>
  <si>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</si>
  <si>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</si>
  <si>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</si>
  <si>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</si>
  <si>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</si>
  <si>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</si>
  <si>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</si>
  <si>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</si>
  <si>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</si>
  <si>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</si>
  <si>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</si>
  <si>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</si>
  <si>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</si>
  <si>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</si>
  <si>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</si>
  <si>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</si>
  <si>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</si>
  <si>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</si>
  <si>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</si>
  <si>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</si>
  <si>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</si>
  <si>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</si>
  <si>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</si>
  <si>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</si>
  <si>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</si>
  <si>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</si>
  <si>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</si>
  <si>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</si>
  <si>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</si>
  <si>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</si>
  <si>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</si>
  <si>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</si>
  <si>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</si>
  <si>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</si>
  <si>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</si>
  <si>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</si>
  <si>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</si>
  <si>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</si>
  <si>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</si>
  <si>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</si>
  <si>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</si>
  <si>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</si>
  <si>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</si>
  <si>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</si>
  <si>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</si>
  <si>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</si>
  <si>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</si>
  <si>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</si>
  <si>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</si>
  <si>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</si>
  <si>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</si>
  <si>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</si>
  <si>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</si>
  <si>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</si>
  <si>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</si>
  <si>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</si>
  <si>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</si>
  <si>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</si>
  <si>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</si>
  <si>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</si>
  <si>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</si>
  <si>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</si>
  <si>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</si>
  <si>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</si>
  <si>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</si>
  <si>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</si>
  <si>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</si>
  <si>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</si>
  <si>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</si>
  <si>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</si>
  <si>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</si>
  <si>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</si>
  <si>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</si>
  <si>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</si>
  <si>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</si>
  <si>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</si>
  <si>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</si>
  <si>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</si>
  <si>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</si>
  <si>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</si>
  <si>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</si>
  <si>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</si>
  <si>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</si>
  <si>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</si>
  <si>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</si>
  <si>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</si>
  <si>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</si>
  <si>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</si>
  <si>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</si>
  <si>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</si>
  <si>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</si>
  <si>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</si>
  <si>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</si>
  <si>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</si>
  <si>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</si>
  <si>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</si>
  <si>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</si>
  <si>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</si>
  <si>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</si>
  <si>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</si>
  <si>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</si>
  <si>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</si>
  <si>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</si>
  <si>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</si>
  <si>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</si>
  <si>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</si>
  <si>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</si>
  <si>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</si>
  <si>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</si>
  <si>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</si>
  <si>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</si>
  <si>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</si>
  <si>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</si>
  <si>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</si>
  <si>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</si>
  <si>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</si>
  <si>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</si>
  <si>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</si>
  <si>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</si>
  <si>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</si>
  <si>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</si>
  <si>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</si>
  <si>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</si>
  <si>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</si>
  <si>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</si>
  <si>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</si>
  <si>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</si>
  <si>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</si>
  <si>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</si>
  <si>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</si>
  <si>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</si>
  <si>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</si>
  <si>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</si>
  <si>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</si>
  <si>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</si>
  <si>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</si>
  <si>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</si>
  <si>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</si>
  <si>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</si>
  <si>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</si>
  <si>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</si>
  <si>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</si>
  <si>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</si>
  <si>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</si>
  <si>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</si>
  <si>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</si>
  <si>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</si>
  <si>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</si>
  <si>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</si>
  <si>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</si>
  <si>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</si>
  <si>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</si>
  <si>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</si>
  <si>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</si>
  <si>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</si>
  <si>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</si>
  <si>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</si>
  <si>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</si>
  <si>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</si>
  <si>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</si>
  <si>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</si>
  <si>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</si>
  <si>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</si>
  <si>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</si>
  <si>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</si>
  <si>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</si>
  <si>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</si>
  <si>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</si>
  <si>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</si>
  <si>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</si>
  <si>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</si>
  <si>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</si>
  <si>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</si>
  <si>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</si>
  <si>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</si>
  <si>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</si>
  <si>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</si>
  <si>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</si>
  <si>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</si>
  <si>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</si>
  <si>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</si>
  <si>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</si>
  <si>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</si>
  <si>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</si>
  <si>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</si>
  <si>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</si>
  <si>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</si>
  <si>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</si>
  <si>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</si>
  <si>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</si>
  <si>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</si>
  <si>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</si>
  <si>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</si>
  <si>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</si>
  <si>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</si>
  <si>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</si>
  <si>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</si>
  <si>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</si>
  <si>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</si>
  <si>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</si>
  <si>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</si>
  <si>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</si>
  <si>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</si>
  <si>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</si>
  <si>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</si>
  <si>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</si>
  <si>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</si>
  <si>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</si>
  <si>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</si>
  <si>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</si>
  <si>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</si>
  <si>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</si>
  <si>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</si>
  <si>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</si>
  <si>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</si>
  <si>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</si>
  <si>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</si>
  <si>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</si>
  <si>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</si>
  <si>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</si>
  <si>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</si>
  <si>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</si>
  <si>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</si>
  <si>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</si>
  <si>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</si>
  <si>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</si>
  <si>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</si>
  <si>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</si>
  <si>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</si>
  <si>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</si>
  <si>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</si>
  <si>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</si>
  <si>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</si>
  <si>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</si>
  <si>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</si>
  <si>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</si>
  <si>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</si>
  <si>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</si>
  <si>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</si>
  <si>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</si>
  <si>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</si>
  <si>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</si>
  <si>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</si>
  <si>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</si>
  <si>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</si>
  <si>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</si>
  <si>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</si>
  <si>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</si>
  <si>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</si>
  <si>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</si>
  <si>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</si>
  <si>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</si>
  <si>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</si>
  <si>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</si>
  <si>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</si>
  <si>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</si>
  <si>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</si>
  <si>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</si>
  <si>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</si>
  <si>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</si>
  <si>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</si>
  <si>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</si>
  <si>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</si>
  <si>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</si>
  <si>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</si>
  <si>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</si>
  <si>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</si>
  <si>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</si>
  <si>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</si>
  <si>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</si>
  <si>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</si>
  <si>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</si>
  <si>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</si>
  <si>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</si>
  <si>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</si>
  <si>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</si>
  <si>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</si>
  <si>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</si>
  <si>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</si>
  <si>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</si>
  <si>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</si>
  <si>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</si>
  <si>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</si>
  <si>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</si>
  <si>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</si>
  <si>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</si>
  <si>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</si>
  <si>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</si>
  <si>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</si>
  <si>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</si>
  <si>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</si>
  <si>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</si>
  <si>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</si>
  <si>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</si>
  <si>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</si>
  <si>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</si>
  <si>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</si>
  <si>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</si>
  <si>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</si>
  <si>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</si>
  <si>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</si>
  <si>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</si>
  <si>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</si>
  <si>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</si>
  <si>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</si>
  <si>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</si>
  <si>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</si>
  <si>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</si>
  <si>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</si>
  <si>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</si>
  <si>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</si>
  <si>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</si>
  <si>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</si>
  <si>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</si>
  <si>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</si>
  <si>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</si>
  <si>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</si>
  <si>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</si>
  <si>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</si>
  <si>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</si>
  <si>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</si>
  <si>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</si>
  <si>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</si>
  <si>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</si>
  <si>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</si>
  <si>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</si>
  <si>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</si>
  <si>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</si>
  <si>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</si>
  <si>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</si>
  <si>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</si>
  <si>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</si>
  <si>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</si>
  <si>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</si>
  <si>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</si>
  <si>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</si>
  <si>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</si>
  <si>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</si>
  <si>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</si>
  <si>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</si>
  <si>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</si>
  <si>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</si>
  <si>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</si>
  <si>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</si>
  <si>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</si>
  <si>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</si>
  <si>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</si>
  <si>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</si>
  <si>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</si>
  <si>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</si>
  <si>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</si>
  <si>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</si>
  <si>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</si>
  <si>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</si>
  <si>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</si>
  <si>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</si>
  <si>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</si>
  <si>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</si>
  <si>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</si>
  <si>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</si>
  <si>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</si>
  <si>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</si>
  <si>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</si>
  <si>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</si>
  <si>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</si>
  <si>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</si>
  <si>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</si>
  <si>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</si>
  <si>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</si>
  <si>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</si>
  <si>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</si>
  <si>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</si>
  <si>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</si>
  <si>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</si>
  <si>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</si>
  <si>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</si>
  <si>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</si>
  <si>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</si>
  <si>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</si>
  <si>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</si>
  <si>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</si>
  <si>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</si>
  <si>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</si>
  <si>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</si>
  <si>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</si>
  <si>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</si>
  <si>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</si>
  <si>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</si>
  <si>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</si>
  <si>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</si>
  <si>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</si>
  <si>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</si>
  <si>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</si>
  <si>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</si>
  <si>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</si>
  <si>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</si>
  <si>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</si>
  <si>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</si>
  <si>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</si>
  <si>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</si>
  <si>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</si>
  <si>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</si>
  <si>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</si>
  <si>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</si>
  <si>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</si>
  <si>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</si>
  <si>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</si>
  <si>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</si>
  <si>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</si>
  <si>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</si>
  <si>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</si>
  <si>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</si>
  <si>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</si>
  <si>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</si>
  <si>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</si>
  <si>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</si>
  <si>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</si>
  <si>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</si>
  <si>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</si>
  <si>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</si>
  <si>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</si>
  <si>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</si>
  <si>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</si>
  <si>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</si>
  <si>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</si>
  <si>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</si>
  <si>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</si>
  <si>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</si>
  <si>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</si>
  <si>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</si>
  <si>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</si>
  <si>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</si>
  <si>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</si>
  <si>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</si>
  <si>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</si>
  <si>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</si>
  <si>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</si>
  <si>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</si>
  <si>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</si>
  <si>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</si>
  <si>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</si>
  <si>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</si>
  <si>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</si>
  <si>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</si>
  <si>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</si>
  <si>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</si>
  <si>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</si>
  <si>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</si>
  <si>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</si>
  <si>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</si>
  <si>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</si>
  <si>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</si>
  <si>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</si>
  <si>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</si>
  <si>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</si>
  <si>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</si>
  <si>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</si>
  <si>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</si>
  <si>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</si>
  <si>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</si>
  <si>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</si>
  <si>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</si>
  <si>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</si>
  <si>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</si>
  <si>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</si>
  <si>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</si>
  <si>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</si>
  <si>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</si>
  <si>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</si>
  <si>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</si>
  <si>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</si>
  <si>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</si>
  <si>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</si>
  <si>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</si>
  <si>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</si>
  <si>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</si>
  <si>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</si>
  <si>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</si>
  <si>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</si>
  <si>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</si>
  <si>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</si>
  <si>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</si>
  <si>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</si>
  <si>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</si>
  <si>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</si>
  <si>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</si>
  <si>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</si>
  <si>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</si>
  <si>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</si>
  <si>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</si>
  <si>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</si>
  <si>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</si>
  <si>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</si>
  <si>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</si>
  <si>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</si>
  <si>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</si>
  <si>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</si>
  <si>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</si>
  <si>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</si>
  <si>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</si>
  <si>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</si>
  <si>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</si>
  <si>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</si>
  <si>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</si>
  <si>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</si>
  <si>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</si>
  <si>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</si>
  <si>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</si>
  <si>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</si>
  <si>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</si>
  <si>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</si>
  <si>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</si>
  <si>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</si>
  <si>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</si>
  <si>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</si>
  <si>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</si>
  <si>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</si>
  <si>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</si>
  <si>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</si>
  <si>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</si>
  <si>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</si>
  <si>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</si>
  <si>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</si>
  <si>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</si>
  <si>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</si>
  <si>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</si>
  <si>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</si>
  <si>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</si>
  <si>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</si>
  <si>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</si>
  <si>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</si>
  <si>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</si>
  <si>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</si>
  <si>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</si>
  <si>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</si>
  <si>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</si>
  <si>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</si>
  <si>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</si>
  <si>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</si>
  <si>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</si>
  <si>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</si>
  <si>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</si>
  <si>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</si>
  <si>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</si>
  <si>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</si>
  <si>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</si>
  <si>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</si>
  <si>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</si>
  <si>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</si>
  <si>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</si>
  <si>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</si>
  <si>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</si>
  <si>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</si>
  <si>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</si>
  <si>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</si>
  <si>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</si>
  <si>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</si>
  <si>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</si>
  <si>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</si>
  <si>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</si>
  <si>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</si>
  <si>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</si>
  <si>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</si>
  <si>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</si>
  <si>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</si>
  <si>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</si>
  <si>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</si>
  <si>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</si>
  <si>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</si>
  <si>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</si>
  <si>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</si>
  <si>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</si>
  <si>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</si>
  <si>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</si>
  <si>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</si>
  <si>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</si>
  <si>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</si>
  <si>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</si>
  <si>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</si>
  <si>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</si>
  <si>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</si>
  <si>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</si>
  <si>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</si>
  <si>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</si>
  <si>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</si>
  <si>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</si>
  <si>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</si>
  <si>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</si>
  <si>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</si>
  <si>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</si>
  <si>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</si>
  <si>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</si>
  <si>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</si>
  <si>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</si>
  <si>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</si>
  <si>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</si>
  <si>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</si>
  <si>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</si>
  <si>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</si>
  <si>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</si>
  <si>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</si>
  <si>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</si>
  <si>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</si>
  <si>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</si>
  <si>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</si>
  <si>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</si>
  <si>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</si>
  <si>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</si>
  <si>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</si>
  <si>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</si>
  <si>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</si>
  <si>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</si>
  <si>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</si>
  <si>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</si>
  <si>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</si>
  <si>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</si>
  <si>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</si>
  <si>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</si>
  <si>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</si>
  <si>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</si>
  <si>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</si>
  <si>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</si>
  <si>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</si>
  <si>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</si>
  <si>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</si>
  <si>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</si>
  <si>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</si>
  <si>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</si>
  <si>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</si>
  <si>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</si>
  <si>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</si>
  <si>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</si>
  <si>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</si>
  <si>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</si>
  <si>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</si>
  <si>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</si>
  <si>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</si>
  <si>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</si>
  <si>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</si>
  <si>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</si>
  <si>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</si>
  <si>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</si>
  <si>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</si>
  <si>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</si>
  <si>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</si>
  <si>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</si>
  <si>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</si>
  <si>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</si>
  <si>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</si>
  <si>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</si>
  <si>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</si>
  <si>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</si>
  <si>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</si>
  <si>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</si>
  <si>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</si>
  <si>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</si>
  <si>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</si>
  <si>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</si>
  <si>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</si>
  <si>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</si>
  <si>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</si>
  <si>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</si>
  <si>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</si>
  <si>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</si>
  <si>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</si>
  <si>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</si>
  <si>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</si>
  <si>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</si>
  <si>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</si>
  <si>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</si>
  <si>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</si>
  <si>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</si>
  <si>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</si>
  <si>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</si>
  <si>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</si>
  <si>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</si>
  <si>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</si>
  <si>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</si>
  <si>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</si>
  <si>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</si>
  <si>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</si>
  <si>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</si>
  <si>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</si>
  <si>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</si>
  <si>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</si>
  <si>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</si>
  <si>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</si>
  <si>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</si>
  <si>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</si>
  <si>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</si>
  <si>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</si>
  <si>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</si>
  <si>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</si>
  <si>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</si>
  <si>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</si>
  <si>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</si>
  <si>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</si>
  <si>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</si>
  <si>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</si>
  <si>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</si>
  <si>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</si>
  <si>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</si>
  <si>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</si>
  <si>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</si>
  <si>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</si>
  <si>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</si>
  <si>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</si>
  <si>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</si>
  <si>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</si>
  <si>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</si>
  <si>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</si>
  <si>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</si>
  <si>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</si>
  <si>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</si>
  <si>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</si>
  <si>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</si>
  <si>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</si>
  <si>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</si>
  <si>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</si>
  <si>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</si>
  <si>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</si>
  <si>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</si>
  <si>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</si>
  <si>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</si>
  <si>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</si>
  <si>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</si>
  <si>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</si>
  <si>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</si>
  <si>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</si>
  <si>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</si>
  <si>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</si>
  <si>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</si>
  <si>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</si>
  <si>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</si>
  <si>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</si>
  <si>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</si>
  <si>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</si>
  <si>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</si>
  <si>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</si>
  <si>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</si>
  <si>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</si>
  <si>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</si>
  <si>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</si>
  <si>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</si>
  <si>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</si>
  <si>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</si>
  <si>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</si>
  <si>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</si>
  <si>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</si>
  <si>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</si>
  <si>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</si>
  <si>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</si>
  <si>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</si>
  <si>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</si>
  <si>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</si>
  <si>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</si>
  <si>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</si>
  <si>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</si>
  <si>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</si>
  <si>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</si>
  <si>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</si>
  <si>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</si>
  <si>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</si>
  <si>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</si>
  <si>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</si>
  <si>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</si>
  <si>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</si>
  <si>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</si>
  <si>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</si>
  <si>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</si>
  <si>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</si>
  <si>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</si>
  <si>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</si>
  <si>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</si>
  <si>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</si>
  <si>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</si>
  <si>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</si>
  <si>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</si>
  <si>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</si>
  <si>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</si>
  <si>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</si>
  <si>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</si>
  <si>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</si>
  <si>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</si>
  <si>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</si>
  <si>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</si>
  <si>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</si>
  <si>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</si>
  <si>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</si>
  <si>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</si>
  <si>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</si>
  <si>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</si>
  <si>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</si>
  <si>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</si>
  <si>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</si>
  <si>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</si>
  <si>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</si>
  <si>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</si>
  <si>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</si>
  <si>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</si>
  <si>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</si>
  <si>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</si>
  <si>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</si>
  <si>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</si>
  <si>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</si>
  <si>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</si>
  <si>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</si>
  <si>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</si>
  <si>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</si>
  <si>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</si>
  <si>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</si>
  <si>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</si>
  <si>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</si>
  <si>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</si>
  <si>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</si>
  <si>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</si>
  <si>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</si>
  <si>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</si>
  <si>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</si>
  <si>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</si>
  <si>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</si>
  <si>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</si>
  <si>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</si>
  <si>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</si>
  <si>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</si>
  <si>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</si>
  <si>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</si>
  <si>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</si>
  <si>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</si>
  <si>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</si>
  <si>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</si>
  <si>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</si>
  <si>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</si>
  <si>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</si>
  <si>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</si>
  <si>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</si>
  <si>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</si>
  <si>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</si>
  <si>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</si>
  <si>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</si>
  <si>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</si>
  <si>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</si>
  <si>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</si>
  <si>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</si>
  <si>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</si>
  <si>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</si>
  <si>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</si>
  <si>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</si>
  <si>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</si>
  <si>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</si>
  <si>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</si>
  <si>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</si>
  <si>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</si>
  <si>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</si>
  <si>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</si>
  <si>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</si>
  <si>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</si>
  <si>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</si>
  <si>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</si>
  <si>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</si>
  <si>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</si>
  <si>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</si>
  <si>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</si>
  <si>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</si>
  <si>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</si>
  <si>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</si>
  <si>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</si>
  <si>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</si>
  <si>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</si>
  <si>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</si>
  <si>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</si>
  <si>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</si>
  <si>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</si>
  <si>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</si>
  <si>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</si>
  <si>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</si>
  <si>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</si>
  <si>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</si>
  <si>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</si>
  <si>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</si>
  <si>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</si>
  <si>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</si>
  <si>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</si>
  <si>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</si>
  <si>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</si>
  <si>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</si>
  <si>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</si>
  <si>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</si>
  <si>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</si>
  <si>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</si>
  <si>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</si>
  <si>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</si>
  <si>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</si>
  <si>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</si>
  <si>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</si>
  <si>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</si>
  <si>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</si>
  <si>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</si>
  <si>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</si>
  <si>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</si>
  <si>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</si>
  <si>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</si>
  <si>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</si>
  <si>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</si>
  <si>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</si>
  <si>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</si>
  <si>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</si>
  <si>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</si>
  <si>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</si>
  <si>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</si>
  <si>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</si>
  <si>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</si>
  <si>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</si>
  <si>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</si>
  <si>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</si>
  <si>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</si>
  <si>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</si>
  <si>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</si>
  <si>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</si>
  <si>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</si>
  <si>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</si>
  <si>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</si>
  <si>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</si>
  <si>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</si>
  <si>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</si>
  <si>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</si>
  <si>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</si>
  <si>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</si>
  <si>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</si>
  <si>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</si>
  <si>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</si>
  <si>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</si>
  <si>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</si>
  <si>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</si>
  <si>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</si>
  <si>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</si>
  <si>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</si>
  <si>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</si>
  <si>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</si>
  <si>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</si>
  <si>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</si>
  <si>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</si>
  <si>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</si>
  <si>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</si>
  <si>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</si>
  <si>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</si>
  <si>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</si>
  <si>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</si>
  <si>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</si>
  <si>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</si>
  <si>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</si>
  <si>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</si>
  <si>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</si>
  <si>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</si>
  <si>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</si>
  <si>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</si>
  <si>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</si>
  <si>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</si>
  <si>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</si>
  <si>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</si>
  <si>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</si>
  <si>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</si>
  <si>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</si>
  <si>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</si>
  <si>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</si>
  <si>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</si>
  <si>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</si>
  <si>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</si>
  <si>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</si>
  <si>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</si>
  <si>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</si>
  <si>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</si>
  <si>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</si>
  <si>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</si>
  <si>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</si>
  <si>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</si>
  <si>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</si>
  <si>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</si>
  <si>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</si>
  <si>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</si>
  <si>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</si>
  <si>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</si>
  <si>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</si>
  <si>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</si>
  <si>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</si>
  <si>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</si>
  <si>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</si>
  <si>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</si>
  <si>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</si>
  <si>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</si>
  <si>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</si>
  <si>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</si>
  <si>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</si>
  <si>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</si>
  <si>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</si>
  <si>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</si>
  <si>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</si>
  <si>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</si>
  <si>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</si>
  <si>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</si>
  <si>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</si>
  <si>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</si>
  <si>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</si>
  <si>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</si>
  <si>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</si>
  <si>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</si>
  <si>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</si>
  <si>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</si>
  <si>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</si>
  <si>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</si>
  <si>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</si>
  <si>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</si>
  <si>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</si>
  <si>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</si>
  <si>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</si>
  <si>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</si>
  <si>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</si>
  <si>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</si>
  <si>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</si>
  <si>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</si>
  <si>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</si>
  <si>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</si>
  <si>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</si>
  <si>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</si>
  <si>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</si>
  <si>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</si>
  <si>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</si>
  <si>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</si>
  <si>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</si>
  <si>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</si>
  <si>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</si>
  <si>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</si>
  <si>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</si>
  <si>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</si>
  <si>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</si>
  <si>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</si>
  <si>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</si>
  <si>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</si>
  <si>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</si>
  <si>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</si>
  <si>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</si>
  <si>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</si>
  <si>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</si>
  <si>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</si>
  <si>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</si>
  <si>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</si>
  <si>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</si>
  <si>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</si>
  <si>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</si>
  <si>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</si>
  <si>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</si>
  <si>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</si>
  <si>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</si>
  <si>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</si>
  <si>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</si>
  <si>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</si>
  <si>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</si>
  <si>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</si>
  <si>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</si>
  <si>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</si>
  <si>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</si>
  <si>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</si>
  <si>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</si>
  <si>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</si>
  <si>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</si>
  <si>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</si>
  <si>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</si>
  <si>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</si>
  <si>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</si>
  <si>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</si>
  <si>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</si>
  <si>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</si>
  <si>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</si>
  <si>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</si>
  <si>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</si>
  <si>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</si>
  <si>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</si>
  <si>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</si>
  <si>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</si>
  <si>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</si>
  <si>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</si>
  <si>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</si>
  <si>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</si>
  <si>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</si>
  <si>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</si>
  <si>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</si>
  <si>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</si>
  <si>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</si>
  <si>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</si>
  <si>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</si>
  <si>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</si>
  <si>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</si>
  <si>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</si>
  <si>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</si>
  <si>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</si>
  <si>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</si>
  <si>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</si>
  <si>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</si>
  <si>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</si>
  <si>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</si>
  <si>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</si>
  <si>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</si>
  <si>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</si>
  <si>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</si>
  <si>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</si>
  <si>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</si>
  <si>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</si>
  <si>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</si>
  <si>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</si>
  <si>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</si>
  <si>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</si>
  <si>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</si>
  <si>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</si>
  <si>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</si>
  <si>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</si>
  <si>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</si>
  <si>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</si>
  <si>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</si>
  <si>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</si>
  <si>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</si>
  <si>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</si>
  <si>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</si>
  <si>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</si>
  <si>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</si>
  <si>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</si>
  <si>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</si>
  <si>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</si>
  <si>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</si>
  <si>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</si>
  <si>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</si>
  <si>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</si>
  <si>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</si>
  <si>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</si>
  <si>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</si>
  <si>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</si>
  <si>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</si>
  <si>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</si>
  <si>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</si>
  <si>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</si>
  <si>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</si>
  <si>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</si>
  <si>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</si>
  <si>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</si>
  <si>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</si>
  <si>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</si>
  <si>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</si>
  <si>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</si>
  <si>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</si>
  <si>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</si>
  <si>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</si>
  <si>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</si>
  <si>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</si>
  <si>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</si>
  <si>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</si>
  <si>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</si>
  <si>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</si>
  <si>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</si>
  <si>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</si>
  <si>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</si>
  <si>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</si>
  <si>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</si>
  <si>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</si>
  <si>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</si>
  <si>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</si>
  <si>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</si>
  <si>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</si>
  <si>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</si>
  <si>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</si>
  <si>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</si>
  <si>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</si>
  <si>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</si>
  <si>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</si>
  <si>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</si>
  <si>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</si>
  <si>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</si>
  <si>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</si>
  <si>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</si>
  <si>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</si>
  <si>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</si>
  <si>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</si>
  <si>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</si>
  <si>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</si>
  <si>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</si>
  <si>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</si>
  <si>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</si>
  <si>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</si>
  <si>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</si>
  <si>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</si>
  <si>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</si>
  <si>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</si>
  <si>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</si>
  <si>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</si>
  <si>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</si>
  <si>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</si>
  <si>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</si>
  <si>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</si>
  <si>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</si>
  <si>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</si>
  <si>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</si>
  <si>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</si>
  <si>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</si>
  <si>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</si>
  <si>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</si>
  <si>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</si>
  <si>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</si>
  <si>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</si>
  <si>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</si>
  <si>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</si>
  <si>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</si>
  <si>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</si>
  <si>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</si>
  <si>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</si>
  <si>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</si>
  <si>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</si>
  <si>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</si>
  <si>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</si>
  <si>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</si>
  <si>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</si>
  <si>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</si>
  <si>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</si>
  <si>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</si>
  <si>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</si>
  <si>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</si>
  <si>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</si>
  <si>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</si>
  <si>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</si>
  <si>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</si>
  <si>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</si>
  <si>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</si>
  <si>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</si>
  <si>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</si>
  <si>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</si>
  <si>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</si>
  <si>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</si>
  <si>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</si>
  <si>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</si>
  <si>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</si>
  <si>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</si>
  <si>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</si>
  <si>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</si>
  <si>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</si>
  <si>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</si>
  <si>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</si>
  <si>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</si>
  <si>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</si>
  <si>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</si>
  <si>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</si>
  <si>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</si>
  <si>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</si>
  <si>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</si>
  <si>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</si>
  <si>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</si>
  <si>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</si>
  <si>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</si>
  <si>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</si>
  <si>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</si>
  <si>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</si>
  <si>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</si>
  <si>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</si>
  <si>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</si>
  <si>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</si>
  <si>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</si>
  <si>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</si>
  <si>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</si>
  <si>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</si>
  <si>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</si>
  <si>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</si>
  <si>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</si>
  <si>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</si>
  <si>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</si>
  <si>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</si>
  <si>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</si>
  <si>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</si>
  <si>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</si>
  <si>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</si>
  <si>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</si>
  <si>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</si>
  <si>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</si>
  <si>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</si>
  <si>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</si>
  <si>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</si>
  <si>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</si>
  <si>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</si>
  <si>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</si>
  <si>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</si>
  <si>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</si>
  <si>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</si>
  <si>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</si>
  <si>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</si>
  <si>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</si>
  <si>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</si>
  <si>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</si>
  <si>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</si>
  <si>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</si>
  <si>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</si>
  <si>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</si>
  <si>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</si>
  <si>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</si>
  <si>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</si>
  <si>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</si>
  <si>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</si>
  <si>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</si>
  <si>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</si>
  <si>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</si>
  <si>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</si>
  <si>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</si>
  <si>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</si>
  <si>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</si>
  <si>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</si>
  <si>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</si>
  <si>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</si>
  <si>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</si>
  <si>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</si>
  <si>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</si>
  <si>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</si>
  <si>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</si>
  <si>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</si>
  <si>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</si>
  <si>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</si>
  <si>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</si>
  <si>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</si>
  <si>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</si>
  <si>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</si>
  <si>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</si>
  <si>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</si>
  <si>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</si>
  <si>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</si>
  <si>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</si>
  <si>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</si>
  <si>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</si>
  <si>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</si>
  <si>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</si>
  <si>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</si>
  <si>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</si>
  <si>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</si>
  <si>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</si>
  <si>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</si>
  <si>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</si>
  <si>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</si>
  <si>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</si>
  <si>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</si>
  <si>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</si>
  <si>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</si>
  <si>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</si>
  <si>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</si>
  <si>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</si>
  <si>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</si>
  <si>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</si>
  <si>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</si>
  <si>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</si>
  <si>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</si>
  <si>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</si>
  <si>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</si>
  <si>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</si>
  <si>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</si>
  <si>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</si>
  <si>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</si>
  <si>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</si>
  <si>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</si>
  <si>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</si>
  <si>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</si>
  <si>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</si>
  <si>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</si>
  <si>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</si>
  <si>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</si>
  <si>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</si>
  <si>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</si>
  <si>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</si>
  <si>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</si>
  <si>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</si>
  <si>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</si>
  <si>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</si>
  <si>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</si>
  <si>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</si>
  <si>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</si>
  <si>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</si>
  <si>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</si>
  <si>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</si>
  <si>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</si>
  <si>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</si>
  <si>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</si>
  <si>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</si>
  <si>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</si>
  <si>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</si>
  <si>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</si>
  <si>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</si>
  <si>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</si>
  <si>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</si>
  <si>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</si>
  <si>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</si>
  <si>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</si>
  <si>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</si>
  <si>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</si>
  <si>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</si>
  <si>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</si>
  <si>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</si>
  <si>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</si>
  <si>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</si>
  <si>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</si>
  <si>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</si>
  <si>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</si>
  <si>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</si>
  <si>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</si>
  <si>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</si>
  <si>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</si>
  <si>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</si>
  <si>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</si>
  <si>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</si>
  <si>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</si>
  <si>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</si>
  <si>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</si>
  <si>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</si>
  <si>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</si>
  <si>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</si>
  <si>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</si>
  <si>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</si>
  <si>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</si>
  <si>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</si>
  <si>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</si>
  <si>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</si>
  <si>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</si>
  <si>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</si>
  <si>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</si>
  <si>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</si>
  <si>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</si>
  <si>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</si>
  <si>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</si>
  <si>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</si>
  <si>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</si>
  <si>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</si>
  <si>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</si>
  <si>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</si>
  <si>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</si>
  <si>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</si>
  <si>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</si>
  <si>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</si>
  <si>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</si>
  <si>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</si>
  <si>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</si>
  <si>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</si>
  <si>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</si>
  <si>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</si>
  <si>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</si>
  <si>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</si>
  <si>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</si>
  <si>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</si>
  <si>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</si>
  <si>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</si>
  <si>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</si>
  <si>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</si>
  <si>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</si>
  <si>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</si>
  <si>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</si>
  <si>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</si>
  <si>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</si>
  <si>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</si>
  <si>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</si>
  <si>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</si>
  <si>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</si>
  <si>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</si>
  <si>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</si>
  <si>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</si>
  <si>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</si>
  <si>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</si>
  <si>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</si>
  <si>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</si>
  <si>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</si>
  <si>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</si>
  <si>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</si>
  <si>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</si>
  <si>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</si>
  <si>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</si>
  <si>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</si>
  <si>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</si>
  <si>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</si>
  <si>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</si>
  <si>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</si>
  <si>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</si>
  <si>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</si>
  <si>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</si>
  <si>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</si>
  <si>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</si>
  <si>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</si>
  <si>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</si>
  <si>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</si>
  <si>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</si>
  <si>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</si>
  <si>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</si>
  <si>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</si>
  <si>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</si>
  <si>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</si>
  <si>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</si>
  <si>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</si>
  <si>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</si>
  <si>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</si>
  <si>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</si>
  <si>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</si>
  <si>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</si>
  <si>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</si>
  <si>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</si>
  <si>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</si>
  <si>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</si>
  <si>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</si>
  <si>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</si>
  <si>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</si>
  <si>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</si>
  <si>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</si>
  <si>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</si>
  <si>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</si>
  <si>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</si>
  <si>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</si>
  <si>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</si>
  <si>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</si>
  <si>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</si>
  <si>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</si>
  <si>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</si>
  <si>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</si>
  <si>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</si>
  <si>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</si>
  <si>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</si>
  <si>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</si>
  <si>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</si>
  <si>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</si>
  <si>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</si>
  <si>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</si>
  <si>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</si>
  <si>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</si>
  <si>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</si>
  <si>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</si>
  <si>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</si>
  <si>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</si>
  <si>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</si>
  <si>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</si>
  <si>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</si>
  <si>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</si>
  <si>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</si>
  <si>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</si>
  <si>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</si>
  <si>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</si>
  <si>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</si>
  <si>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</si>
  <si>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</si>
  <si>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</si>
  <si>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</si>
  <si>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</si>
  <si>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</si>
  <si>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</si>
  <si>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</si>
  <si>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</si>
  <si>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</si>
  <si>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</si>
  <si>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</si>
  <si>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</si>
  <si>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</si>
  <si>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</si>
  <si>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</si>
  <si>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</si>
  <si>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</si>
  <si>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</si>
  <si>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</si>
  <si>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</si>
  <si>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</si>
  <si>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</si>
  <si>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</si>
  <si>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</si>
  <si>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</si>
  <si>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</si>
  <si>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</si>
  <si>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</si>
  <si>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</si>
  <si>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</si>
  <si>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</si>
  <si>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</si>
  <si>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</si>
  <si>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</si>
  <si>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</si>
  <si>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</si>
  <si>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</si>
  <si>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</si>
  <si>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</si>
  <si>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</si>
  <si>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</si>
  <si>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</si>
  <si>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</si>
  <si>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</si>
  <si>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</si>
  <si>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</si>
  <si>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</si>
  <si>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</si>
  <si>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</si>
  <si>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</si>
  <si>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</si>
  <si>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</si>
  <si>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</si>
  <si>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</si>
  <si>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</si>
  <si>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</si>
  <si>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</si>
  <si>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</si>
  <si>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</si>
  <si>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</si>
  <si>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</si>
  <si>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</si>
  <si>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</si>
  <si>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</si>
  <si>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</si>
  <si>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</si>
  <si>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</si>
  <si>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</si>
  <si>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</si>
  <si>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</si>
  <si>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</si>
  <si>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</si>
  <si>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</si>
  <si>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</si>
  <si>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</si>
  <si>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</si>
  <si>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</si>
  <si>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</si>
  <si>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</si>
  <si>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</si>
  <si>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</si>
  <si>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</si>
  <si>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</si>
  <si>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</si>
  <si>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</si>
  <si>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</si>
  <si>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</si>
  <si>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</si>
  <si>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</si>
  <si>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</si>
  <si>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</si>
  <si>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</si>
  <si>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</si>
  <si>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</si>
  <si>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</si>
  <si>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</si>
  <si>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</si>
  <si>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</si>
  <si>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</si>
  <si>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</si>
  <si>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</si>
  <si>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</si>
  <si>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</si>
  <si>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</si>
  <si>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</si>
  <si>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</si>
  <si>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</si>
  <si>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</si>
  <si>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</si>
  <si>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</si>
  <si>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</si>
  <si>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</si>
  <si>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</si>
  <si>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</si>
  <si>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</si>
  <si>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</si>
  <si>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</si>
  <si>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</si>
  <si>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</si>
  <si>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</si>
  <si>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</si>
  <si>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</si>
  <si>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</si>
  <si>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</si>
  <si>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</si>
  <si>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</si>
  <si>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</si>
  <si>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</si>
  <si>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</si>
  <si>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</si>
  <si>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</si>
  <si>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</si>
  <si>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</si>
  <si>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</si>
  <si>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</si>
  <si>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</si>
  <si>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</si>
  <si>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</si>
  <si>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</si>
  <si>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</si>
  <si>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</si>
  <si>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</si>
  <si>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</si>
  <si>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</si>
  <si>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</si>
  <si>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</si>
  <si>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</si>
  <si>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</si>
  <si>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</si>
  <si>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</si>
  <si>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</si>
  <si>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</si>
  <si>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</si>
  <si>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</si>
  <si>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</si>
  <si>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</si>
  <si>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</si>
  <si>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</si>
  <si>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</si>
  <si>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</si>
  <si>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</si>
  <si>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</si>
  <si>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</si>
  <si>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</si>
  <si>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</si>
  <si>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</si>
  <si>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</si>
  <si>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</si>
  <si>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</si>
  <si>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</si>
  <si>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</si>
  <si>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</si>
  <si>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</si>
  <si>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</si>
  <si>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</si>
  <si>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</si>
  <si>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</si>
  <si>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</si>
  <si>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</si>
  <si>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</si>
  <si>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</si>
  <si>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</si>
  <si>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</si>
  <si>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</si>
  <si>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</si>
  <si>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</si>
  <si>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</si>
  <si>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</si>
  <si>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</si>
  <si>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</si>
  <si>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</si>
  <si>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</si>
  <si>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</si>
  <si>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</si>
  <si>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</si>
  <si>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</si>
  <si>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</si>
  <si>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</si>
  <si>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</si>
  <si>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</si>
  <si>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</si>
  <si>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</si>
  <si>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</si>
  <si>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</si>
  <si>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</si>
  <si>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</si>
  <si>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</si>
  <si>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</si>
  <si>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</si>
  <si>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</si>
  <si>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</si>
  <si>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</si>
  <si>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</si>
  <si>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</si>
  <si>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</si>
  <si>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</si>
  <si>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</si>
  <si>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</si>
  <si>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</si>
  <si>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</si>
  <si>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</si>
  <si>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</si>
  <si>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</si>
  <si>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</si>
  <si>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</si>
  <si>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</si>
  <si>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</si>
  <si>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</si>
  <si>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</si>
  <si>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</si>
  <si>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</si>
  <si>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</si>
  <si>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</si>
  <si>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</si>
  <si>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</si>
  <si>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</si>
  <si>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</si>
  <si>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</si>
  <si>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</si>
  <si>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</si>
  <si>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</si>
  <si>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</si>
  <si>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</si>
  <si>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</si>
  <si>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</si>
  <si>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</si>
  <si>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</si>
  <si>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</si>
  <si>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</si>
  <si>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</si>
  <si>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</si>
  <si>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</si>
  <si>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</si>
  <si>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</si>
  <si>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</si>
  <si>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</si>
  <si>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</si>
  <si>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</si>
  <si>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</si>
  <si>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</si>
  <si>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</si>
  <si>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</si>
  <si>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</si>
  <si>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</si>
  <si>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</si>
  <si>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</si>
  <si>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</si>
  <si>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</si>
  <si>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</si>
  <si>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</si>
  <si>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</si>
  <si>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</si>
  <si>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</si>
  <si>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</si>
  <si>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</si>
  <si>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</si>
  <si>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</si>
  <si>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</si>
  <si>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</si>
  <si>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</si>
  <si>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</si>
  <si>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</si>
  <si>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</si>
  <si>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</si>
  <si>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</si>
  <si>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</si>
  <si>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</si>
  <si>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</si>
  <si>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</si>
  <si>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</si>
  <si>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</si>
  <si>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</si>
  <si>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</si>
  <si>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</si>
  <si>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</si>
  <si>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</si>
  <si>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</si>
  <si>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</si>
  <si>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</si>
  <si>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</si>
  <si>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</si>
  <si>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</si>
  <si>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</si>
  <si>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</si>
  <si>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</si>
  <si>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</si>
  <si>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</si>
  <si>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</si>
  <si>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</si>
  <si>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</si>
  <si>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</si>
  <si>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</si>
  <si>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</si>
  <si>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</si>
  <si>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</si>
  <si>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</si>
  <si>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</si>
  <si>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</si>
  <si>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</si>
  <si>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</si>
  <si>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</si>
  <si>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</si>
  <si>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</si>
  <si>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</si>
  <si>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</si>
  <si>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</si>
  <si>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</si>
  <si>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</si>
  <si>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</si>
  <si>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</si>
  <si>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</si>
  <si>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</si>
  <si>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</si>
  <si>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</si>
  <si>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</si>
  <si>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</si>
  <si>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</si>
  <si>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</si>
  <si>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</si>
  <si>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</si>
  <si>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</si>
  <si>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</si>
  <si>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</si>
  <si>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</si>
  <si>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</si>
  <si>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</si>
  <si>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</si>
  <si>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</si>
  <si>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</si>
  <si>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</si>
  <si>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</si>
  <si>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</si>
  <si>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</si>
  <si>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</si>
  <si>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</si>
  <si>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</si>
  <si>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</si>
  <si>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</si>
  <si>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</si>
  <si>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</si>
  <si>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</si>
  <si>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</si>
  <si>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</si>
  <si>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</si>
  <si>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</si>
  <si>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</si>
  <si>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</si>
  <si>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</si>
  <si>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</si>
  <si>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</si>
  <si>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</si>
  <si>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</si>
  <si>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</si>
  <si>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</si>
  <si>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</si>
  <si>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</si>
  <si>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</si>
  <si>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</si>
  <si>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</si>
  <si>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</si>
  <si>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</si>
  <si>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</si>
  <si>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</si>
  <si>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</si>
  <si>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</si>
  <si>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</si>
  <si>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</si>
  <si>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</si>
  <si>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</si>
  <si>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</si>
  <si>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</si>
  <si>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</si>
  <si>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</si>
  <si>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</si>
  <si>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</si>
  <si>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</si>
  <si>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</si>
  <si>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</si>
  <si>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</si>
  <si>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</si>
  <si>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</si>
  <si>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</si>
  <si>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</si>
  <si>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</si>
  <si>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</si>
  <si>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</si>
  <si>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</si>
  <si>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</si>
  <si>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</si>
  <si>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</si>
  <si>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</si>
  <si>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</si>
  <si>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</si>
  <si>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</si>
  <si>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</si>
  <si>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</si>
  <si>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</si>
  <si>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</si>
  <si>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</si>
  <si>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</si>
  <si>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</si>
  <si>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</si>
  <si>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</si>
  <si>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</si>
  <si>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</si>
  <si>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</si>
  <si>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</si>
  <si>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</si>
  <si>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</si>
  <si>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</si>
  <si>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</si>
  <si>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</si>
  <si>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</si>
  <si>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</si>
  <si>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</si>
  <si>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</si>
  <si>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</si>
  <si>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</si>
  <si>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</si>
  <si>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</si>
  <si>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</si>
  <si>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</si>
  <si>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</si>
  <si>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</si>
  <si>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</si>
  <si>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</si>
  <si>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</si>
  <si>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</si>
  <si>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</si>
  <si>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</si>
  <si>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</si>
  <si>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</si>
  <si>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</si>
  <si>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</si>
  <si>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</si>
  <si>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</si>
  <si>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</si>
  <si>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</si>
  <si>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</si>
  <si>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</si>
  <si>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</si>
  <si>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</si>
  <si>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</si>
  <si>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</si>
  <si>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</si>
  <si>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</si>
  <si>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</si>
  <si>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</si>
  <si>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</si>
  <si>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</si>
  <si>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</si>
  <si>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</si>
  <si>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</si>
  <si>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</si>
  <si>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</si>
  <si>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</si>
  <si>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</si>
  <si>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</si>
  <si>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</si>
  <si>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</si>
  <si>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</si>
  <si>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</si>
  <si>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</si>
  <si>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</si>
  <si>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</si>
  <si>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</si>
  <si>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</si>
  <si>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</si>
  <si>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</si>
  <si>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</si>
  <si>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</si>
  <si>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</si>
  <si>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</si>
  <si>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</si>
  <si>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</si>
  <si>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</si>
  <si>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</si>
  <si>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</si>
  <si>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</si>
  <si>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</si>
  <si>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</si>
  <si>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</si>
  <si>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</si>
  <si>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</si>
  <si>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</si>
  <si>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</si>
  <si>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</si>
  <si>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</si>
  <si>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</si>
  <si>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</si>
  <si>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</si>
  <si>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</si>
  <si>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</si>
  <si>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</si>
  <si>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</si>
  <si>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</si>
  <si>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</si>
  <si>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</si>
  <si>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</si>
  <si>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</si>
  <si>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</si>
  <si>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</si>
  <si>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</si>
  <si>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</si>
  <si>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</si>
  <si>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</si>
  <si>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</si>
  <si>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</si>
  <si>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</si>
  <si>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</si>
  <si>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</si>
  <si>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</si>
  <si>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</si>
  <si>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</si>
  <si>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</si>
  <si>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</si>
  <si>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</si>
  <si>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</si>
  <si>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</si>
  <si>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</si>
  <si>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</si>
  <si>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</si>
  <si>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</si>
  <si>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</si>
  <si>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</si>
  <si>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</si>
  <si>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</si>
  <si>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</si>
  <si>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</si>
  <si>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</si>
  <si>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</si>
  <si>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</si>
  <si>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</si>
  <si>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</si>
  <si>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</si>
  <si>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</si>
  <si>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</si>
  <si>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</si>
  <si>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</si>
  <si>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</si>
  <si>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</si>
  <si>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</si>
  <si>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</si>
  <si>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</si>
  <si>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</si>
  <si>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</si>
  <si>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</si>
  <si>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</si>
  <si>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</si>
  <si>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</si>
  <si>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</si>
  <si>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</si>
  <si>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</si>
  <si>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</si>
  <si>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</si>
  <si>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</si>
  <si>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</si>
  <si>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</si>
  <si>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</si>
  <si>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</si>
  <si>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</si>
  <si>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</si>
  <si>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</si>
  <si>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</si>
  <si>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</si>
  <si>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</si>
  <si>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</si>
  <si>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</si>
  <si>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</si>
  <si>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</si>
  <si>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</si>
  <si>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</si>
  <si>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</si>
  <si>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</si>
  <si>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</si>
  <si>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</si>
  <si>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</si>
  <si>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</si>
  <si>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</si>
  <si>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</si>
  <si>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</si>
  <si>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</si>
  <si>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</si>
  <si>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</si>
  <si>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</si>
  <si>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</si>
  <si>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</si>
  <si>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</si>
  <si>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</si>
  <si>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</si>
  <si>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</si>
  <si>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</si>
  <si>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</si>
  <si>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</si>
  <si>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</si>
  <si>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</si>
  <si>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</si>
  <si>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</si>
  <si>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</si>
  <si>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</si>
  <si>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</si>
  <si>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</si>
  <si>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</si>
  <si>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</si>
  <si>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</si>
  <si>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</si>
  <si>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</si>
  <si>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</si>
  <si>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</si>
  <si>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</si>
  <si>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</si>
  <si>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</si>
  <si>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</si>
  <si>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</si>
  <si>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</si>
  <si>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</si>
  <si>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</si>
  <si>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</si>
  <si>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</si>
  <si>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</si>
  <si>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</si>
  <si>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</si>
  <si>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</si>
  <si>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</si>
  <si>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</si>
  <si>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</si>
  <si>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</si>
  <si>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</si>
  <si>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</si>
  <si>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</si>
  <si>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</si>
  <si>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</si>
  <si>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</si>
  <si>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</si>
  <si>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</si>
  <si>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</si>
  <si>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</si>
  <si>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</si>
  <si>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</si>
  <si>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</si>
  <si>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</si>
  <si>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</si>
  <si>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</si>
  <si>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</si>
  <si>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</si>
  <si>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</si>
  <si>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</si>
  <si>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</si>
  <si>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</si>
  <si>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</si>
  <si>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</si>
  <si>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</si>
  <si>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</si>
  <si>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</si>
  <si>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</si>
  <si>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</si>
  <si>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</si>
  <si>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</si>
  <si>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</si>
  <si>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</si>
  <si>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</si>
  <si>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</si>
  <si>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</si>
  <si>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</si>
  <si>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</si>
  <si>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</si>
  <si>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</si>
  <si>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</si>
  <si>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</si>
  <si>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</si>
  <si>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</si>
  <si>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</si>
  <si>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</si>
  <si>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</si>
  <si>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</si>
  <si>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</si>
  <si>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</si>
  <si>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</si>
  <si>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</si>
  <si>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</si>
  <si>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</si>
  <si>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</si>
  <si>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</si>
  <si>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</si>
  <si>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</si>
  <si>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</si>
  <si>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</si>
  <si>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</si>
  <si>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</si>
  <si>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</si>
  <si>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</si>
  <si>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</si>
  <si>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</si>
  <si>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</si>
  <si>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</si>
  <si>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</si>
  <si>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</si>
  <si>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</si>
  <si>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</si>
  <si>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</si>
  <si>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</si>
  <si>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</si>
  <si>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</si>
  <si>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</si>
  <si>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</si>
  <si>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</si>
  <si>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</si>
  <si>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</si>
  <si>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</si>
  <si>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</si>
  <si>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</si>
  <si>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</si>
  <si>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</si>
  <si>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</si>
  <si>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</si>
  <si>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</si>
  <si>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</si>
  <si>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</si>
  <si>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</si>
  <si>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</si>
  <si>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</si>
  <si>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</si>
  <si>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</si>
  <si>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</si>
  <si>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</si>
  <si>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</si>
  <si>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</si>
  <si>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</si>
  <si>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</si>
  <si>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</si>
  <si>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</si>
  <si>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</si>
  <si>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</si>
  <si>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</si>
  <si>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</si>
  <si>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</si>
  <si>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</si>
  <si>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</si>
  <si>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</si>
  <si>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</si>
  <si>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</si>
  <si>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</si>
  <si>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</si>
  <si>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</si>
  <si>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</si>
  <si>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</si>
  <si>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</si>
  <si>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</si>
  <si>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</si>
  <si>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</si>
  <si>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</si>
  <si>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</si>
  <si>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</si>
  <si>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</si>
  <si>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</si>
  <si>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</si>
  <si>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</si>
  <si>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</si>
  <si>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</si>
  <si>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</si>
  <si>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</si>
  <si>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</si>
  <si>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</si>
  <si>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</si>
  <si>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</si>
  <si>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</si>
  <si>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</si>
  <si>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</si>
  <si>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</si>
  <si>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</si>
  <si>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</si>
  <si>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</si>
  <si>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</si>
  <si>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</si>
  <si>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</si>
  <si>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</si>
  <si>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</si>
  <si>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</si>
  <si>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</si>
  <si>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</si>
  <si>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</si>
  <si>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</si>
  <si>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</si>
  <si>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</si>
  <si>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</si>
  <si>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</si>
  <si>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</si>
  <si>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</si>
  <si>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</si>
  <si>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</si>
  <si>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</si>
  <si>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</si>
  <si>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</si>
  <si>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</si>
  <si>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</si>
  <si>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</si>
  <si>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</si>
  <si>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</si>
  <si>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</si>
  <si>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</si>
  <si>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</si>
  <si>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</si>
  <si>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</si>
  <si>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</si>
  <si>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</si>
  <si>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</si>
  <si>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</si>
  <si>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</si>
  <si>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</si>
  <si>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</si>
  <si>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</si>
  <si>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</si>
  <si>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</si>
  <si>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</si>
  <si>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</si>
  <si>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</si>
  <si>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</si>
  <si>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</si>
  <si>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</si>
  <si>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</si>
  <si>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</si>
  <si>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</si>
  <si>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</si>
  <si>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</si>
  <si>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</si>
  <si>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</si>
  <si>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</si>
  <si>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</si>
  <si>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</si>
  <si>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</si>
  <si>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</si>
  <si>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</si>
  <si>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</si>
  <si>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</si>
  <si>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</si>
  <si>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</si>
  <si>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</si>
  <si>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</si>
  <si>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</si>
  <si>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</si>
  <si>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</si>
  <si>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</si>
  <si>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</si>
  <si>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</si>
  <si>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</si>
  <si>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</si>
  <si>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</si>
  <si>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</si>
  <si>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</si>
  <si>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</si>
  <si>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</si>
  <si>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</si>
  <si>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</si>
  <si>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</si>
  <si>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</si>
  <si>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</si>
  <si>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</si>
  <si>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</si>
  <si>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</si>
  <si>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</si>
  <si>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</si>
  <si>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</si>
  <si>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</si>
  <si>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</si>
  <si>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</si>
  <si>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</si>
  <si>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</si>
  <si>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</si>
  <si>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</si>
  <si>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</si>
  <si>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</si>
  <si>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</si>
  <si>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</si>
  <si>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</si>
  <si>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</si>
  <si>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</si>
  <si>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</si>
  <si>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</si>
  <si>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</si>
  <si>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</si>
  <si>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</si>
  <si>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</si>
  <si>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</si>
  <si>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</si>
  <si>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</si>
  <si>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</si>
  <si>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</si>
  <si>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</si>
  <si>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</si>
  <si>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</si>
  <si>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</si>
  <si>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</si>
  <si>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</si>
  <si>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</si>
  <si>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</si>
  <si>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</si>
  <si>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</si>
  <si>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</si>
  <si>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</si>
  <si>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</si>
  <si>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</si>
  <si>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</si>
  <si>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</si>
  <si>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</si>
  <si>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</si>
  <si>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</si>
  <si>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</si>
  <si>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</si>
  <si>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</si>
  <si>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</si>
  <si>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</si>
  <si>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</si>
  <si>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</si>
  <si>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</si>
  <si>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</si>
  <si>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</si>
  <si>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</si>
  <si>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</si>
  <si>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</si>
  <si>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</si>
  <si>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</si>
  <si>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</si>
  <si>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</si>
  <si>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</si>
  <si>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</si>
  <si>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</si>
  <si>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</si>
  <si>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</si>
  <si>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</si>
  <si>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</si>
  <si>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</si>
  <si>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</si>
  <si>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</si>
  <si>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</si>
  <si>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</si>
  <si>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</si>
  <si>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</si>
  <si>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</si>
  <si>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</si>
  <si>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</si>
  <si>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</si>
  <si>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</si>
  <si>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</si>
  <si>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</si>
  <si>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</si>
  <si>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</si>
  <si>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</si>
  <si>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</si>
  <si>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</si>
  <si>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</si>
  <si>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</si>
  <si>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</si>
  <si>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</si>
  <si>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</si>
  <si>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</si>
  <si>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</si>
  <si>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</si>
  <si>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</si>
  <si>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</si>
  <si>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</si>
  <si>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</si>
  <si>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</si>
  <si>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</si>
  <si>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</si>
  <si>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</si>
  <si>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</si>
  <si>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</si>
  <si>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</si>
  <si>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</si>
  <si>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</si>
  <si>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</si>
  <si>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</si>
  <si>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</si>
  <si>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</si>
  <si>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</si>
  <si>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</si>
  <si>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</si>
  <si>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</si>
  <si>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</si>
  <si>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</si>
  <si>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</si>
  <si>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</si>
  <si>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</si>
  <si>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</si>
  <si>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</si>
  <si>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</si>
  <si>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</si>
  <si>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</si>
  <si>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</si>
  <si>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</si>
  <si>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</si>
  <si>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</si>
  <si>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</si>
  <si>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</si>
  <si>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</si>
  <si>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</si>
  <si>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</si>
  <si>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</si>
  <si>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</si>
  <si>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</si>
  <si>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</si>
  <si>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</si>
  <si>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</si>
  <si>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</si>
  <si>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</si>
  <si>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</si>
  <si>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</si>
  <si>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</si>
  <si>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</si>
  <si>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</si>
  <si>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</si>
  <si>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</si>
  <si>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</si>
  <si>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</si>
  <si>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</si>
  <si>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</si>
  <si>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</si>
  <si>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</si>
  <si>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</si>
  <si>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</si>
  <si>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</si>
  <si>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</si>
  <si>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</si>
  <si>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</si>
  <si>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</si>
  <si>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</si>
  <si>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</si>
  <si>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</si>
  <si>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</si>
  <si>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</si>
  <si>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</si>
  <si>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</si>
  <si>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</si>
  <si>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</si>
  <si>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</si>
  <si>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</si>
  <si>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</si>
  <si>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</si>
  <si>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</si>
  <si>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</si>
  <si>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</si>
  <si>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</si>
  <si>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</si>
  <si>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</si>
  <si>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</si>
  <si>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</si>
  <si>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</si>
  <si>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</si>
  <si>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</si>
  <si>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</si>
  <si>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</si>
  <si>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</si>
  <si>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</si>
  <si>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</si>
  <si>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</si>
  <si>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</si>
  <si>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</si>
  <si>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</si>
  <si>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</si>
  <si>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</si>
  <si>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</si>
  <si>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</si>
  <si>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</si>
  <si>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</si>
  <si>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</si>
  <si>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</si>
  <si>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</si>
  <si>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</si>
  <si>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</si>
  <si>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</si>
  <si>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</si>
  <si>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</si>
  <si>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</si>
  <si>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</si>
  <si>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</si>
  <si>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</si>
  <si>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</si>
  <si>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</si>
  <si>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</si>
  <si>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</si>
  <si>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</si>
  <si>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</si>
  <si>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</si>
  <si>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</si>
  <si>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</si>
  <si>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</si>
  <si>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</si>
  <si>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</si>
  <si>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</si>
  <si>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</si>
  <si>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</si>
  <si>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</si>
  <si>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</si>
  <si>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</si>
  <si>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</si>
  <si>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</si>
  <si>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</si>
  <si>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</si>
  <si>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</si>
  <si>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</si>
  <si>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</si>
  <si>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</si>
  <si>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</si>
  <si>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</si>
  <si>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</si>
  <si>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</si>
  <si>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</si>
  <si>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</si>
  <si>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</si>
  <si>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</si>
  <si>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</si>
  <si>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</si>
  <si>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</si>
  <si>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</si>
  <si>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</si>
  <si>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</si>
  <si>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</si>
  <si>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</si>
  <si>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</si>
  <si>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</si>
  <si>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</si>
  <si>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</si>
  <si>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</si>
  <si>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</si>
  <si>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</si>
  <si>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</si>
  <si>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</si>
  <si>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</si>
  <si>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</si>
  <si>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</si>
  <si>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</si>
  <si>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</si>
  <si>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</si>
  <si>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</si>
  <si>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</si>
  <si>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</si>
  <si>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</si>
  <si>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</si>
  <si>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</si>
  <si>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</si>
  <si>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</si>
  <si>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</si>
  <si>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</si>
  <si>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</si>
  <si>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</si>
  <si>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</si>
  <si>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</si>
  <si>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</si>
  <si>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</si>
  <si>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</si>
  <si>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</si>
  <si>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</si>
  <si>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</si>
  <si>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</si>
  <si>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</si>
  <si>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</si>
  <si>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</si>
  <si>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</si>
  <si>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</si>
  <si>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</si>
  <si>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</si>
  <si>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</si>
  <si>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</si>
  <si>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</si>
  <si>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</si>
  <si>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</si>
  <si>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</si>
  <si>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</si>
  <si>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</si>
  <si>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</si>
  <si>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</si>
  <si>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</si>
  <si>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</si>
  <si>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</si>
  <si>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</si>
  <si>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</si>
  <si>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</si>
  <si>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</si>
  <si>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</si>
  <si>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</si>
  <si>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</si>
  <si>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</si>
  <si>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</si>
  <si>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</si>
  <si>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</si>
  <si>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</si>
  <si>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</si>
  <si>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</si>
  <si>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</si>
  <si>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</si>
  <si>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</si>
  <si>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</si>
  <si>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</si>
  <si>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</si>
  <si>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</si>
  <si>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</si>
  <si>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</si>
  <si>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</si>
  <si>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</si>
  <si>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</si>
  <si>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</si>
  <si>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</si>
  <si>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</si>
  <si>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</si>
  <si>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</si>
  <si>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</si>
  <si>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</si>
  <si>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</si>
  <si>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</si>
  <si>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</si>
  <si>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</si>
  <si>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</si>
  <si>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</si>
  <si>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</si>
  <si>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</si>
  <si>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</si>
  <si>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</si>
  <si>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</si>
  <si>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</si>
  <si>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</si>
  <si>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</si>
  <si>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</si>
  <si>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</si>
  <si>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</si>
  <si>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</si>
  <si>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</si>
  <si>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</si>
  <si>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</si>
  <si>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</si>
  <si>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</si>
  <si>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</si>
  <si>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</si>
  <si>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</si>
  <si>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</si>
  <si>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</si>
  <si>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</si>
  <si>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</si>
  <si>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</si>
  <si>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</si>
  <si>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</si>
  <si>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</si>
  <si>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</si>
  <si>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</si>
  <si>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</si>
  <si>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</si>
  <si>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</si>
  <si>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</si>
  <si>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</si>
  <si>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</si>
  <si>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</si>
  <si>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</si>
  <si>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</si>
  <si>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</si>
  <si>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</si>
  <si>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</si>
  <si>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</si>
  <si>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</si>
  <si>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</si>
  <si>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</si>
  <si>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</si>
  <si>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</si>
  <si>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</si>
  <si>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</si>
  <si>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</si>
  <si>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</si>
  <si>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</si>
  <si>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</si>
  <si>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</si>
  <si>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</si>
  <si>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</si>
  <si>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</si>
  <si>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</si>
  <si>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</si>
  <si>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</si>
  <si>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</si>
  <si>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</si>
  <si>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</si>
  <si>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</si>
  <si>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</si>
  <si>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</si>
  <si>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</si>
  <si>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</si>
  <si>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</si>
  <si>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</si>
  <si>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</si>
  <si>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</si>
  <si>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</si>
  <si>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</si>
  <si>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</si>
  <si>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</si>
  <si>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</si>
  <si>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</si>
  <si>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</si>
  <si>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</si>
  <si>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</si>
  <si>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</si>
  <si>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</si>
  <si>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</si>
  <si>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</si>
  <si>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</si>
  <si>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</si>
  <si>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</si>
  <si>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</si>
  <si>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</si>
  <si>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</si>
  <si>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</si>
  <si>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</si>
  <si>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</si>
  <si>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</si>
  <si>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</si>
  <si>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</si>
  <si>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</si>
  <si>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</si>
  <si>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</si>
  <si>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</si>
  <si>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</si>
  <si>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</si>
  <si>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</si>
  <si>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</si>
  <si>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</si>
  <si>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</si>
  <si>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</si>
  <si>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</si>
  <si>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</si>
  <si>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</si>
  <si>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</si>
  <si>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</si>
  <si>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</si>
  <si>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</si>
  <si>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</si>
  <si>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</si>
  <si>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</si>
  <si>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</si>
  <si>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</si>
  <si>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</si>
  <si>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</si>
  <si>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</si>
  <si>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</si>
  <si>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</si>
  <si>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</si>
  <si>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</si>
  <si>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</si>
  <si>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</si>
  <si>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</si>
  <si>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</si>
  <si>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</si>
  <si>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</si>
  <si>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</si>
  <si>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</si>
  <si>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</si>
  <si>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</si>
  <si>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</si>
  <si>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</si>
  <si>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</si>
  <si>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</si>
  <si>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</si>
  <si>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</si>
  <si>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</si>
  <si>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</si>
  <si>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</si>
  <si>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</si>
  <si>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</si>
  <si>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</si>
  <si>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</si>
  <si>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</si>
  <si>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</si>
  <si>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</si>
  <si>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</si>
  <si>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</si>
  <si>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</si>
  <si>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</si>
  <si>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</si>
  <si>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</si>
  <si>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</si>
  <si>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</si>
  <si>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</si>
  <si>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</si>
  <si>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</si>
  <si>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</si>
  <si>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</si>
  <si>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</si>
  <si>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</si>
  <si>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</si>
  <si>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</si>
  <si>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</si>
  <si>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</si>
  <si>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</si>
  <si>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</si>
  <si>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</si>
  <si>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</si>
  <si>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</si>
  <si>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</si>
  <si>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</si>
  <si>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</si>
  <si>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</si>
  <si>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</si>
  <si>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</si>
  <si>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</si>
  <si>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</si>
  <si>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</si>
  <si>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</si>
  <si>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</si>
  <si>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</si>
  <si>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</si>
  <si>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</si>
  <si>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</si>
  <si>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</si>
  <si>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</si>
  <si>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</si>
  <si>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</si>
  <si>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</si>
  <si>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</si>
  <si>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</si>
  <si>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</si>
  <si>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</si>
  <si>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</si>
  <si>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</si>
  <si>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</si>
  <si>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</si>
  <si>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</si>
  <si>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</si>
  <si>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</si>
  <si>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</si>
  <si>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</si>
  <si>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</si>
  <si>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</si>
  <si>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</si>
  <si>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</si>
  <si>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</si>
  <si>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</si>
  <si>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</si>
  <si>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</si>
  <si>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</si>
  <si>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</si>
  <si>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</si>
  <si>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</si>
  <si>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</si>
  <si>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</si>
  <si>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</si>
  <si>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</si>
  <si>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</si>
  <si>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</si>
  <si>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</si>
  <si>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</si>
  <si>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</si>
  <si>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</si>
  <si>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</si>
  <si>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</si>
  <si>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</si>
  <si>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</si>
  <si>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</si>
  <si>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</si>
  <si>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</si>
  <si>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</si>
  <si>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</si>
  <si>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</si>
  <si>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</si>
  <si>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</si>
  <si>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</si>
  <si>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</si>
  <si>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</si>
  <si>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</si>
  <si>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</si>
  <si>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</si>
  <si>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</si>
  <si>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</si>
  <si>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</si>
  <si>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</si>
  <si>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</si>
  <si>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</si>
  <si>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</si>
  <si>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</si>
  <si>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</si>
  <si>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</si>
  <si>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</si>
  <si>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</si>
  <si>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</si>
  <si>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</si>
  <si>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</si>
  <si>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</si>
  <si>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</si>
  <si>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</si>
  <si>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</si>
  <si>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</si>
  <si>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</si>
  <si>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</si>
  <si>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</si>
  <si>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</si>
  <si>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</si>
  <si>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</si>
  <si>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</si>
  <si>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</si>
  <si>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</si>
  <si>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</si>
  <si>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</si>
  <si>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</si>
  <si>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</si>
  <si>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</si>
  <si>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</si>
  <si>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</si>
  <si>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</si>
  <si>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</si>
  <si>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</si>
  <si>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</si>
  <si>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</si>
  <si>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</si>
  <si>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</si>
  <si>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</si>
  <si>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</si>
  <si>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</si>
  <si>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</si>
  <si>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</si>
  <si>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</si>
  <si>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</si>
  <si>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</si>
  <si>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</si>
  <si>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</si>
  <si>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</si>
  <si>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</si>
  <si>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</si>
  <si>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</si>
  <si>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</si>
  <si>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</si>
  <si>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</si>
  <si>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</si>
  <si>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</si>
  <si>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</si>
  <si>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</si>
  <si>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</si>
  <si>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</si>
  <si>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</si>
  <si>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</si>
  <si>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</si>
  <si>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</si>
  <si>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</si>
  <si>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</si>
  <si>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</si>
  <si>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</si>
  <si>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</si>
  <si>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</si>
  <si>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</si>
  <si>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</si>
  <si>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</si>
  <si>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</si>
  <si>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</si>
  <si>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</si>
  <si>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</si>
  <si>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</si>
  <si>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</si>
  <si>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</si>
  <si>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</si>
  <si>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</si>
  <si>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</si>
  <si>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</si>
  <si>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</si>
  <si>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</si>
  <si>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</si>
  <si>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</si>
  <si>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</si>
  <si>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</si>
  <si>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</si>
  <si>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</si>
  <si>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</si>
  <si>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</si>
  <si>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</si>
  <si>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</si>
  <si>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</si>
  <si>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</si>
  <si>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</si>
  <si>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</si>
  <si>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</si>
  <si>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</si>
  <si>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</si>
  <si>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</si>
  <si>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</si>
  <si>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</si>
  <si>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</si>
  <si>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</si>
  <si>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</si>
  <si>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</si>
  <si>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</si>
  <si>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</si>
  <si>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</si>
  <si>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</si>
  <si>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</si>
  <si>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</si>
  <si>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</si>
  <si>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</si>
  <si>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</si>
  <si>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</si>
  <si>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</si>
  <si>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</si>
  <si>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</si>
  <si>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</si>
  <si>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</si>
  <si>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</si>
  <si>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</si>
  <si>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</si>
  <si>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</si>
  <si>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</si>
  <si>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</si>
  <si>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</si>
  <si>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</si>
  <si>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</si>
  <si>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</si>
  <si>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</si>
  <si>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</si>
  <si>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</si>
  <si>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</si>
  <si>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</si>
  <si>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</si>
  <si>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</si>
  <si>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</si>
  <si>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</si>
  <si>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</si>
  <si>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</si>
  <si>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</si>
  <si>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</si>
  <si>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</si>
  <si>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</si>
  <si>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</si>
  <si>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</si>
  <si>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</si>
  <si>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</si>
  <si>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</si>
  <si>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</si>
  <si>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</si>
  <si>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</si>
  <si>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</si>
  <si>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</si>
  <si>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</si>
  <si>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</si>
  <si>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</si>
  <si>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</si>
  <si>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</si>
  <si>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</si>
  <si>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</si>
  <si>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</si>
  <si>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</si>
  <si>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</si>
  <si>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</si>
  <si>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</si>
  <si>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</si>
  <si>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</si>
  <si>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</si>
  <si>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</si>
  <si>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</si>
  <si>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</si>
  <si>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</si>
  <si>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</si>
  <si>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</si>
  <si>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</si>
  <si>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</si>
  <si>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</si>
  <si>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</si>
  <si>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</si>
  <si>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</si>
  <si>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</si>
  <si>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</si>
  <si>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</si>
  <si>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</si>
  <si>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</si>
  <si>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</si>
  <si>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</si>
  <si>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</si>
  <si>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</si>
  <si>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</si>
  <si>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</si>
  <si>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</si>
  <si>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</si>
  <si>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</si>
  <si>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</si>
  <si>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</si>
  <si>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</si>
  <si>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</si>
  <si>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</si>
  <si>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</si>
  <si>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</si>
  <si>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</si>
  <si>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</si>
  <si>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</si>
  <si>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</si>
  <si>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</si>
  <si>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</si>
  <si>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</si>
  <si>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</si>
  <si>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</si>
  <si>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</si>
  <si>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</si>
  <si>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</si>
  <si>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</si>
  <si>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</si>
  <si>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</si>
  <si>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</si>
  <si>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</si>
  <si>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</si>
  <si>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</si>
  <si>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</si>
  <si>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</si>
  <si>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</si>
  <si>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</si>
  <si>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</si>
  <si>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</si>
  <si>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</si>
  <si>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</si>
  <si>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</si>
  <si>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</si>
  <si>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</si>
  <si>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</si>
  <si>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</si>
  <si>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</si>
  <si>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</si>
  <si>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</si>
  <si>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</si>
  <si>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</si>
  <si>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</si>
  <si>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</si>
  <si>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</si>
  <si>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</si>
  <si>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</si>
  <si>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</si>
  <si>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</si>
  <si>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</si>
  <si>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</si>
  <si>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</si>
  <si>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</si>
  <si>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</si>
  <si>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</si>
  <si>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</si>
  <si>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</si>
  <si>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</si>
  <si>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</si>
  <si>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</si>
  <si>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</si>
  <si>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</si>
  <si>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</si>
  <si>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</si>
  <si>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</si>
  <si>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</si>
  <si>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</si>
  <si>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</si>
  <si>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</si>
  <si>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</si>
  <si>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</si>
  <si>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</si>
  <si>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</si>
  <si>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</si>
  <si>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</si>
  <si>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</si>
  <si>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</si>
  <si>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</si>
  <si>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</si>
  <si>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</si>
  <si>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</si>
  <si>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</si>
  <si>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</si>
  <si>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</si>
  <si>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</si>
  <si>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</si>
  <si>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</si>
  <si>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</si>
  <si>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</si>
  <si>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</si>
  <si>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</si>
  <si>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</si>
  <si>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</si>
  <si>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</si>
  <si>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</si>
  <si>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</si>
  <si>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</si>
  <si>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</si>
  <si>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</si>
  <si>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</si>
  <si>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</si>
  <si>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</si>
  <si>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</si>
  <si>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</si>
  <si>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</si>
  <si>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</si>
  <si>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</si>
  <si>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</si>
  <si>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</si>
  <si>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</si>
  <si>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</si>
  <si>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</si>
  <si>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</si>
  <si>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</si>
  <si>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</si>
  <si>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</si>
  <si>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</si>
  <si>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</si>
  <si>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</si>
  <si>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</si>
  <si>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</si>
  <si>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</si>
  <si>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</si>
  <si>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</si>
  <si>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</si>
  <si>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</si>
  <si>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</si>
  <si>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</si>
  <si>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</si>
  <si>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</si>
  <si>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</si>
  <si>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</si>
  <si>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</si>
  <si>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</si>
  <si>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</si>
  <si>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</si>
  <si>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</si>
  <si>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</si>
  <si>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</si>
  <si>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</si>
  <si>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</si>
  <si>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</si>
  <si>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</si>
  <si>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</si>
  <si>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</si>
  <si>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</si>
  <si>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</si>
  <si>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</si>
  <si>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</si>
  <si>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</si>
  <si>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</si>
  <si>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</si>
  <si>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</si>
  <si>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</si>
  <si>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</si>
  <si>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</si>
  <si>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</si>
  <si>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</si>
  <si>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</si>
  <si>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</si>
  <si>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</si>
  <si>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</si>
  <si>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</si>
  <si>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</si>
  <si>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</si>
  <si>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</si>
  <si>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</si>
  <si>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</si>
  <si>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</si>
  <si>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</si>
  <si>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</si>
  <si>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</si>
  <si>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</si>
  <si>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</si>
  <si>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</si>
  <si>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</si>
  <si>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</si>
  <si>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</si>
  <si>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</si>
  <si>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</si>
  <si>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</si>
  <si>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</si>
  <si>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</si>
  <si>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</si>
  <si>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</si>
  <si>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</si>
  <si>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</si>
  <si>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</si>
  <si>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</si>
  <si>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</si>
  <si>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</si>
  <si>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</si>
  <si>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</si>
  <si>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</si>
  <si>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</si>
  <si>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</si>
  <si>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</si>
  <si>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</si>
  <si>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</si>
  <si>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</si>
  <si>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</si>
  <si>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</si>
  <si>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</si>
  <si>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</si>
  <si>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</si>
  <si>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</si>
  <si>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</si>
  <si>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</si>
  <si>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</si>
  <si>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</si>
  <si>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</si>
  <si>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</si>
  <si>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</si>
  <si>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</si>
  <si>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</si>
  <si>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</si>
  <si>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</si>
  <si>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</si>
  <si>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</si>
  <si>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</si>
  <si>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</si>
  <si>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</si>
  <si>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</si>
  <si>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</si>
  <si>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</si>
  <si>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</si>
  <si>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</si>
  <si>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</si>
  <si>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</si>
  <si>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</si>
  <si>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</si>
  <si>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</si>
  <si>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</si>
  <si>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</si>
  <si>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</si>
  <si>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</si>
  <si>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</si>
  <si>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</si>
  <si>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</si>
  <si>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</si>
  <si>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</si>
  <si>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</si>
  <si>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</si>
  <si>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</si>
  <si>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</si>
  <si>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</si>
  <si>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</si>
  <si>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</si>
  <si>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</si>
  <si>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</si>
  <si>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</si>
  <si>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</si>
  <si>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</si>
  <si>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</si>
  <si>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</si>
  <si>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</si>
  <si>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</si>
  <si>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</si>
  <si>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</si>
  <si>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</si>
  <si>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</si>
  <si>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</si>
  <si>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</si>
  <si>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</si>
  <si>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</si>
  <si>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</si>
  <si>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</si>
  <si>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</si>
  <si>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</si>
  <si>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</si>
  <si>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</si>
  <si>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</si>
  <si>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</si>
  <si>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</si>
  <si>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</si>
  <si>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</si>
  <si>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</si>
  <si>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</si>
  <si>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</si>
  <si>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</si>
  <si>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</si>
  <si>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</si>
  <si>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</si>
  <si>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</si>
  <si>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</si>
  <si>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</si>
  <si>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</si>
  <si>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</si>
  <si>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</si>
  <si>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</si>
  <si>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</si>
  <si>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</si>
  <si>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</si>
  <si>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</si>
  <si>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</si>
  <si>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</si>
  <si>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</si>
  <si>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</si>
  <si>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</si>
  <si>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</si>
  <si>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</si>
  <si>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</si>
  <si>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</si>
  <si>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</si>
  <si>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</si>
  <si>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</si>
  <si>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</si>
  <si>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</si>
  <si>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</si>
  <si>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</si>
  <si>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</si>
  <si>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</si>
  <si>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</si>
  <si>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</si>
  <si>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</si>
  <si>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</si>
  <si>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</si>
  <si>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</si>
  <si>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</si>
  <si>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</si>
  <si>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</si>
  <si>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</si>
  <si>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</si>
  <si>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</si>
  <si>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</si>
  <si>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</si>
  <si>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</si>
  <si>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</si>
  <si>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</si>
  <si>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</si>
  <si>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</si>
  <si>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</si>
  <si>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</si>
  <si>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</si>
  <si>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</si>
  <si>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</si>
  <si>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</si>
  <si>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</si>
  <si>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</si>
  <si>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</si>
  <si>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</si>
  <si>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</si>
  <si>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</si>
  <si>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</si>
  <si>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</si>
  <si>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</si>
  <si>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</si>
  <si>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</si>
  <si>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</si>
  <si>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</si>
  <si>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</si>
  <si>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</si>
  <si>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</si>
  <si>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</si>
  <si>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</si>
  <si>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</si>
  <si>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</si>
  <si>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</si>
  <si>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</si>
  <si>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</si>
  <si>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</si>
  <si>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</si>
  <si>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</si>
  <si>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</si>
  <si>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</si>
  <si>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</si>
  <si>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</si>
  <si>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</si>
  <si>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</si>
  <si>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</si>
  <si>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</si>
  <si>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</si>
  <si>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</si>
  <si>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</si>
  <si>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</si>
  <si>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</si>
  <si>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</si>
  <si>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</si>
  <si>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</si>
  <si>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</si>
  <si>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</si>
  <si>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</si>
  <si>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</si>
  <si>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</si>
  <si>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</si>
  <si>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</si>
  <si>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</si>
  <si>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</si>
  <si>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</si>
  <si>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</si>
  <si>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</si>
  <si>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</si>
  <si>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</si>
  <si>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</si>
  <si>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</si>
  <si>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</si>
  <si>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</si>
  <si>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</si>
  <si>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</si>
  <si>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</si>
  <si>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</si>
  <si>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</si>
  <si>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</si>
  <si>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</si>
  <si>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</si>
  <si>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</si>
  <si>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</si>
  <si>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</si>
  <si>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</si>
  <si>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</si>
  <si>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</si>
  <si>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</si>
  <si>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</si>
  <si>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</si>
  <si>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</si>
  <si>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</si>
  <si>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</si>
  <si>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</si>
  <si>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</si>
  <si>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</si>
  <si>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</si>
  <si>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</si>
  <si>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</si>
  <si>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</si>
  <si>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</si>
  <si>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</si>
  <si>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</si>
  <si>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</si>
  <si>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</si>
  <si>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</si>
  <si>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</si>
  <si>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</si>
  <si>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</si>
  <si>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</si>
  <si>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</si>
  <si>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</si>
  <si>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</si>
  <si>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</si>
  <si>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</si>
  <si>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</si>
  <si>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</si>
  <si>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</si>
  <si>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</si>
  <si>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</si>
  <si>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</si>
  <si>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</si>
  <si>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</si>
  <si>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</si>
  <si>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</si>
  <si>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</si>
  <si>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</si>
  <si>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</si>
  <si>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</si>
  <si>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</si>
  <si>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</si>
  <si>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</si>
  <si>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</si>
  <si>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</si>
  <si>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</si>
  <si>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</si>
  <si>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</si>
  <si>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</si>
  <si>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</si>
  <si>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</si>
  <si>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</si>
  <si>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</si>
  <si>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</si>
  <si>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</si>
  <si>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</si>
  <si>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</si>
  <si>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</si>
  <si>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</si>
  <si>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</si>
  <si>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</si>
  <si>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</si>
  <si>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</si>
  <si>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</si>
  <si>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</si>
  <si>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</si>
  <si>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</si>
  <si>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</si>
  <si>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</si>
  <si>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</si>
  <si>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</si>
  <si>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</si>
  <si>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</si>
  <si>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</si>
  <si>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</si>
  <si>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</si>
  <si>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</si>
  <si>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</si>
  <si>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</si>
  <si>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</si>
  <si>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</si>
  <si>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</si>
  <si>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</si>
  <si>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</si>
  <si>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</si>
  <si>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</si>
  <si>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</si>
  <si>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</si>
  <si>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</si>
  <si>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</si>
  <si>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</si>
  <si>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</si>
  <si>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</si>
  <si>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</si>
  <si>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</si>
  <si>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</si>
  <si>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</si>
  <si>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</si>
  <si>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</si>
  <si>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</si>
  <si>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</si>
  <si>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</si>
  <si>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</si>
  <si>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</si>
  <si>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</si>
  <si>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</si>
  <si>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</si>
  <si>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</si>
  <si>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</si>
  <si>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</si>
  <si>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</si>
  <si>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</si>
  <si>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</si>
  <si>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</si>
  <si>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</si>
  <si>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</si>
  <si>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</si>
  <si>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</si>
  <si>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</si>
  <si>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</si>
  <si>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</si>
  <si>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</si>
  <si>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</si>
  <si>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</si>
  <si>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</si>
  <si>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</si>
  <si>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</si>
  <si>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</si>
  <si>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</si>
  <si>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</si>
  <si>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</si>
  <si>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</si>
  <si>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</si>
  <si>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</si>
  <si>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</si>
  <si>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</si>
  <si>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</si>
  <si>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</si>
  <si>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</si>
  <si>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</si>
  <si>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</si>
  <si>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</si>
  <si>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</si>
  <si>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</si>
  <si>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</si>
  <si>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</si>
  <si>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</si>
  <si>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</si>
  <si>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</si>
  <si>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</si>
  <si>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</si>
  <si>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</si>
  <si>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</si>
  <si>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</si>
  <si>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</si>
  <si>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</si>
  <si>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</si>
  <si>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</si>
  <si>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</si>
  <si>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</si>
  <si>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</si>
  <si>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</si>
  <si>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</si>
  <si>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</si>
  <si>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</si>
  <si>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</si>
  <si>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</si>
  <si>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</si>
  <si>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</si>
  <si>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</si>
  <si>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</si>
  <si>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</si>
  <si>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</si>
  <si>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</si>
  <si>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</si>
  <si>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</si>
  <si>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</si>
  <si>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</si>
  <si>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</si>
  <si>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</si>
  <si>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</si>
  <si>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</si>
  <si>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</si>
  <si>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</si>
  <si>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</si>
  <si>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</si>
  <si>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</si>
  <si>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</si>
  <si>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</si>
  <si>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</si>
  <si>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</si>
  <si>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</si>
  <si>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</si>
  <si>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</si>
  <si>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</si>
  <si>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</si>
  <si>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</si>
  <si>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</si>
  <si>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</si>
  <si>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</si>
  <si>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</si>
  <si>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</si>
  <si>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</si>
  <si>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</si>
  <si>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</si>
  <si>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</si>
  <si>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</si>
  <si>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</si>
  <si>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</si>
  <si>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</si>
  <si>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</si>
  <si>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</si>
  <si>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</si>
  <si>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</si>
  <si>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</si>
  <si>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</si>
  <si>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</si>
  <si>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</si>
  <si>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</si>
  <si>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</si>
  <si>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</si>
  <si>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</si>
  <si>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</si>
  <si>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</si>
  <si>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</si>
  <si>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</si>
  <si>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</si>
  <si>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</si>
  <si>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</si>
  <si>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</si>
  <si>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</si>
  <si>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</si>
  <si>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</si>
  <si>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</si>
  <si>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</si>
  <si>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</si>
  <si>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</si>
  <si>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</si>
  <si>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</si>
  <si>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</si>
  <si>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</si>
  <si>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</si>
  <si>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</si>
  <si>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</si>
  <si>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</si>
  <si>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</si>
  <si>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</si>
  <si>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</si>
  <si>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</si>
  <si>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</si>
  <si>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</si>
  <si>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</si>
  <si>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</si>
  <si>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</si>
  <si>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</si>
  <si>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</si>
  <si>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</si>
  <si>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</si>
  <si>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</si>
  <si>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</si>
  <si>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</si>
  <si>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</si>
  <si>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</si>
  <si>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</si>
  <si>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</si>
  <si>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</si>
  <si>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</si>
  <si>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</si>
  <si>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</si>
  <si>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</si>
  <si>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</si>
  <si>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</si>
  <si>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</si>
  <si>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</si>
  <si>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</si>
  <si>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</si>
  <si>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</si>
  <si>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</si>
  <si>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</si>
  <si>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</si>
  <si>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</si>
  <si>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</si>
  <si>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</si>
  <si>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</si>
  <si>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</si>
  <si>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</si>
  <si>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</si>
  <si>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</si>
  <si>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</si>
  <si>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</si>
  <si>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</si>
  <si>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</si>
  <si>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</si>
  <si>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</si>
  <si>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</si>
  <si>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</si>
  <si>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</si>
  <si>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</si>
  <si>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</si>
  <si>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</si>
  <si>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</si>
  <si>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</si>
  <si>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</si>
  <si>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</si>
  <si>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</si>
  <si>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</si>
  <si>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</si>
  <si>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</si>
  <si>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</si>
  <si>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</si>
  <si>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</si>
  <si>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</si>
  <si>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</si>
  <si>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</si>
  <si>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</si>
  <si>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</si>
  <si>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</si>
  <si>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</si>
  <si>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</si>
  <si>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</si>
  <si>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</si>
  <si>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</si>
  <si>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</si>
  <si>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</si>
  <si>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</si>
  <si>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</si>
  <si>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</si>
  <si>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</si>
  <si>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</si>
  <si>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</si>
  <si>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</si>
  <si>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</si>
  <si>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</si>
  <si>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</si>
  <si>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</si>
  <si>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</si>
  <si>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</si>
  <si>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</si>
  <si>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</si>
  <si>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</si>
  <si>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</si>
  <si>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</si>
  <si>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</si>
  <si>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</si>
  <si>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</si>
  <si>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</si>
  <si>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</si>
  <si>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</si>
  <si>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</si>
  <si>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</si>
  <si>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</si>
  <si>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</si>
  <si>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</si>
  <si>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</si>
  <si>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</si>
  <si>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</si>
  <si>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</si>
  <si>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</si>
  <si>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</si>
  <si>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</si>
  <si>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</si>
  <si>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</si>
  <si>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</si>
  <si>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</si>
  <si>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</si>
  <si>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</si>
  <si>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</si>
  <si>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</si>
  <si>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</si>
  <si>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</si>
  <si>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</si>
  <si>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</si>
  <si>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</si>
  <si>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</si>
  <si>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</si>
  <si>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</si>
  <si>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</si>
  <si>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</si>
  <si>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</si>
  <si>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</si>
  <si>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</si>
  <si>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</si>
  <si>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</si>
  <si>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</si>
  <si>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</si>
  <si>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</si>
  <si>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</si>
  <si>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</si>
  <si>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</si>
  <si>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</si>
  <si>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</si>
  <si>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</si>
  <si>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</si>
  <si>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</si>
  <si>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</si>
  <si>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</si>
  <si>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</si>
  <si>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</si>
  <si>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</si>
  <si>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</si>
  <si>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</si>
  <si>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</si>
  <si>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</si>
  <si>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</si>
  <si>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</si>
  <si>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</si>
  <si>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</si>
  <si>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</si>
  <si>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</si>
  <si>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</si>
  <si>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</si>
  <si>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</si>
  <si>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</si>
  <si>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</si>
  <si>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</si>
  <si>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</si>
  <si>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</si>
  <si>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</si>
  <si>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</si>
  <si>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</si>
  <si>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</si>
  <si>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</si>
  <si>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</si>
  <si>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</si>
  <si>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</si>
  <si>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</si>
  <si>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</si>
  <si>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</si>
  <si>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</si>
  <si>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</si>
  <si>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</si>
  <si>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</si>
  <si>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</si>
  <si>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</si>
  <si>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</si>
  <si>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</si>
  <si>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</si>
  <si>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</si>
  <si>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</si>
  <si>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</si>
  <si>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</si>
  <si>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</si>
  <si>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</si>
  <si>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</si>
  <si>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</si>
  <si>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</si>
  <si>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</si>
  <si>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</si>
  <si>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</si>
  <si>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</si>
  <si>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</si>
  <si>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</si>
  <si>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</si>
  <si>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</si>
  <si>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</si>
  <si>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</si>
  <si>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</si>
  <si>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</si>
  <si>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</si>
  <si>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</si>
  <si>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</si>
  <si>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</si>
  <si>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</si>
  <si>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</si>
  <si>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</si>
  <si>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</si>
  <si>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</si>
  <si>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</si>
  <si>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</si>
  <si>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</si>
  <si>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</si>
  <si>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</si>
  <si>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</si>
  <si>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</si>
  <si>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</si>
  <si>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</si>
  <si>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</si>
  <si>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</si>
  <si>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</si>
  <si>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</si>
  <si>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</si>
  <si>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</si>
  <si>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</si>
  <si>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</si>
  <si>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</si>
  <si>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</si>
  <si>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</si>
  <si>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</si>
  <si>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</si>
  <si>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</si>
  <si>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</si>
  <si>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</si>
  <si>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</si>
  <si>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</si>
  <si>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</si>
  <si>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</si>
  <si>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</si>
  <si>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</si>
  <si>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</si>
  <si>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</si>
  <si>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</si>
  <si>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</si>
  <si>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</si>
  <si>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</si>
  <si>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</si>
  <si>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</si>
  <si>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</si>
  <si>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</si>
  <si>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</si>
  <si>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</si>
  <si>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</si>
  <si>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</si>
  <si>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</si>
  <si>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</si>
  <si>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</si>
  <si>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</si>
  <si>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</si>
  <si>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</si>
  <si>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</si>
  <si>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</si>
  <si>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</si>
  <si>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</si>
  <si>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</si>
  <si>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</si>
  <si>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</si>
  <si>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</si>
  <si>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</si>
  <si>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</si>
  <si>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</si>
  <si>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</si>
  <si>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</si>
  <si>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</si>
  <si>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</si>
  <si>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</si>
  <si>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</si>
  <si>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</si>
  <si>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</si>
  <si>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</si>
  <si>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</si>
  <si>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</si>
  <si>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</si>
  <si>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</si>
  <si>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</si>
  <si>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</si>
  <si>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</si>
  <si>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</si>
  <si>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</si>
  <si>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</si>
  <si>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</si>
  <si>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</si>
  <si>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</si>
  <si>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</si>
  <si>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</si>
  <si>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</si>
  <si>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</si>
  <si>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</si>
  <si>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</si>
  <si>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</si>
  <si>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</si>
  <si>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</si>
  <si>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</si>
  <si>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</si>
  <si>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</si>
  <si>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</si>
  <si>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</si>
  <si>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</si>
  <si>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</si>
  <si>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</si>
  <si>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</si>
  <si>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</si>
  <si>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</si>
  <si>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</si>
  <si>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</si>
  <si>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</si>
  <si>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</si>
  <si>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</si>
  <si>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</si>
  <si>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</si>
  <si>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</si>
  <si>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</si>
  <si>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</si>
  <si>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</si>
  <si>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</si>
  <si>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</si>
  <si>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</si>
  <si>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</si>
  <si>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</si>
  <si>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</si>
  <si>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</si>
  <si>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</si>
  <si>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</si>
  <si>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</si>
  <si>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</si>
  <si>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</si>
  <si>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</si>
  <si>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</si>
  <si>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</si>
  <si>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</si>
  <si>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</si>
  <si>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</si>
  <si>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</si>
  <si>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</si>
  <si>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</si>
  <si>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</si>
  <si>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</si>
  <si>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</si>
  <si>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</si>
  <si>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</si>
  <si>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</si>
  <si>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</si>
  <si>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</si>
  <si>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</si>
  <si>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</si>
  <si>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</si>
  <si>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</si>
  <si>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</si>
  <si>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</si>
  <si>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</si>
  <si>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</si>
  <si>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</si>
  <si>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</si>
  <si>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</si>
  <si>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</si>
  <si>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</si>
  <si>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</si>
  <si>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</si>
  <si>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</si>
  <si>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</si>
  <si>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</si>
  <si>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</si>
  <si>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</si>
  <si>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</si>
  <si>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</si>
  <si>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</si>
  <si>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</si>
  <si>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</si>
  <si>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</si>
  <si>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</si>
  <si>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</si>
  <si>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</si>
  <si>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</si>
  <si>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</si>
  <si>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</si>
  <si>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</si>
  <si>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</si>
  <si>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</si>
  <si>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</si>
  <si>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</si>
  <si>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</si>
  <si>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</si>
  <si>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</si>
  <si>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</si>
  <si>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</si>
  <si>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</si>
  <si>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</si>
  <si>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</si>
  <si>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</si>
  <si>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</si>
  <si>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</si>
  <si>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</si>
  <si>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</si>
  <si>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</si>
  <si>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</si>
  <si>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</si>
  <si>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</si>
  <si>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</si>
  <si>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</si>
  <si>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</si>
  <si>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</si>
  <si>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</si>
  <si>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</si>
  <si>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</si>
  <si>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</si>
  <si>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</si>
  <si>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</si>
  <si>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</si>
  <si>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</si>
  <si>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</si>
  <si>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</si>
  <si>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</si>
  <si>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</si>
  <si>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</si>
  <si>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</si>
  <si>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</si>
  <si>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</si>
  <si>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</si>
  <si>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</si>
  <si>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</si>
  <si>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</si>
  <si>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</si>
  <si>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</si>
  <si>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</si>
  <si>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</si>
  <si>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</si>
  <si>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</si>
  <si>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</si>
  <si>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</si>
  <si>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</si>
  <si>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</si>
  <si>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</si>
  <si>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</si>
  <si>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</si>
  <si>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</si>
  <si>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</si>
  <si>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</si>
  <si>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</si>
  <si>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</si>
  <si>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</si>
  <si>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</si>
  <si>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</si>
  <si>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</si>
  <si>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</si>
  <si>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</si>
  <si>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</si>
  <si>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</si>
  <si>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</si>
  <si>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</si>
  <si>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</si>
  <si>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</si>
  <si>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</si>
  <si>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</si>
  <si>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</si>
  <si>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</si>
  <si>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</si>
  <si>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</si>
  <si>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</si>
  <si>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</si>
  <si>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</si>
  <si>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</si>
  <si>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</si>
  <si>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</si>
  <si>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</si>
  <si>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</si>
  <si>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</si>
  <si>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</si>
  <si>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</si>
  <si>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</si>
  <si>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</si>
  <si>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</si>
  <si>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</si>
  <si>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</si>
  <si>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</si>
  <si>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</si>
  <si>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</si>
  <si>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</si>
  <si>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</si>
  <si>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</si>
  <si>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</si>
  <si>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</si>
  <si>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</si>
  <si>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</si>
  <si>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</si>
  <si>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</si>
  <si>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</si>
  <si>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</si>
  <si>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</si>
  <si>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</si>
  <si>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</si>
  <si>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</si>
  <si>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</si>
  <si>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</si>
  <si>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</si>
  <si>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</si>
  <si>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</si>
  <si>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</si>
  <si>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</si>
  <si>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</si>
  <si>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</si>
  <si>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</si>
  <si>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</si>
  <si>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</si>
  <si>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</si>
  <si>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</si>
  <si>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</si>
  <si>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</si>
  <si>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</si>
  <si>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</si>
  <si>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</si>
  <si>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</si>
  <si>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</si>
  <si>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</si>
  <si>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</si>
  <si>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</si>
  <si>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</si>
  <si>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</si>
  <si>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</si>
  <si>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</si>
  <si>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</si>
  <si>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</si>
  <si>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</si>
  <si>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</si>
  <si>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</si>
  <si>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</si>
  <si>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</si>
  <si>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</si>
  <si>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</si>
  <si>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</si>
  <si>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</si>
  <si>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</si>
  <si>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</si>
  <si>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</si>
  <si>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</si>
  <si>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</si>
  <si>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</si>
  <si>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</si>
  <si>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</si>
  <si>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</si>
  <si>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</si>
  <si>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</si>
  <si>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</si>
  <si>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</si>
  <si>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</si>
  <si>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</si>
  <si>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</si>
  <si>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</si>
  <si>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</si>
  <si>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</si>
  <si>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</si>
  <si>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</si>
  <si>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</si>
  <si>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</si>
  <si>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</si>
  <si>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</si>
  <si>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</si>
  <si>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</si>
  <si>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</si>
  <si>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</si>
  <si>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</si>
  <si>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</si>
  <si>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</si>
  <si>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</si>
  <si>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</si>
  <si>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</si>
  <si>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</si>
  <si>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</si>
  <si>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</si>
  <si>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</si>
  <si>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</si>
  <si>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</si>
  <si>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</si>
  <si>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</si>
  <si>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</si>
  <si>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</si>
  <si>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</si>
  <si>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</si>
  <si>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</si>
  <si>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</si>
  <si>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</si>
  <si>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</si>
  <si>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</si>
  <si>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</si>
  <si>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</si>
  <si>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</si>
  <si>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</si>
  <si>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</si>
  <si>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</si>
  <si>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</si>
  <si>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</si>
  <si>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</si>
  <si>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</si>
  <si>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</si>
  <si>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</si>
  <si>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</si>
  <si>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</si>
  <si>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</si>
  <si>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</si>
  <si>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</si>
  <si>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</si>
  <si>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</si>
  <si>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</si>
  <si>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</si>
  <si>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</si>
  <si>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</si>
  <si>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</si>
  <si>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</si>
  <si>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</si>
  <si>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</si>
  <si>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</si>
  <si>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</si>
  <si>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</si>
  <si>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</si>
  <si>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</si>
  <si>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</si>
  <si>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</si>
  <si>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</si>
  <si>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</si>
  <si>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</si>
  <si>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</si>
  <si>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</si>
  <si>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</si>
  <si>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</si>
  <si>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</si>
  <si>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</si>
  <si>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</si>
  <si>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</si>
  <si>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</si>
  <si>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</si>
  <si>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</si>
  <si>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</si>
  <si>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</si>
  <si>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</si>
  <si>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</si>
  <si>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</si>
  <si>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</si>
  <si>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</si>
  <si>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</si>
  <si>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</si>
  <si>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</si>
  <si>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</si>
  <si>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</si>
  <si>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</si>
  <si>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</si>
  <si>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</si>
  <si>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</si>
  <si>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</si>
  <si>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</si>
  <si>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</si>
  <si>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</si>
  <si>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</si>
  <si>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</si>
  <si>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</si>
  <si>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</si>
  <si>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</si>
  <si>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</si>
  <si>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</si>
  <si>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</si>
  <si>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</si>
  <si>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</si>
  <si>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</si>
  <si>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</si>
  <si>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</si>
  <si>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</si>
  <si>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</si>
  <si>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</si>
  <si>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</si>
  <si>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</si>
  <si>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</si>
  <si>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</si>
  <si>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</si>
  <si>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</si>
  <si>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</si>
  <si>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</si>
  <si>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</si>
  <si>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</si>
  <si>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</si>
  <si>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</si>
  <si>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</si>
  <si>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</si>
  <si>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</si>
  <si>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</si>
  <si>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</si>
  <si>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</si>
  <si>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</si>
  <si>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</si>
  <si>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</si>
  <si>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</si>
  <si>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</si>
  <si>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</si>
  <si>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</si>
  <si>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</si>
  <si>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</si>
  <si>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</si>
  <si>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</si>
  <si>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</si>
  <si>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</si>
  <si>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</si>
  <si>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</si>
  <si>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</si>
  <si>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</si>
  <si>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</si>
  <si>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</si>
  <si>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</si>
  <si>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</si>
  <si>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</si>
  <si>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</si>
  <si>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</si>
  <si>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</si>
  <si>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</si>
  <si>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</si>
  <si>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</si>
  <si>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</si>
  <si>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</si>
  <si>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</si>
  <si>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</si>
  <si>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</si>
  <si>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</si>
  <si>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</si>
  <si>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</si>
  <si>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</si>
  <si>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</si>
  <si>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</si>
  <si>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</si>
  <si>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</si>
  <si>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</si>
  <si>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</si>
  <si>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</si>
  <si>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</si>
  <si>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</si>
  <si>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</si>
  <si>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</si>
  <si>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</si>
  <si>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</si>
  <si>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</si>
  <si>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</si>
  <si>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</si>
  <si>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</si>
  <si>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</si>
  <si>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</si>
  <si>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</si>
  <si>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</si>
  <si>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</si>
  <si>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</si>
  <si>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</si>
  <si>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</si>
  <si>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</si>
  <si>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</si>
  <si>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</si>
  <si>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</si>
  <si>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</si>
  <si>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</si>
  <si>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</si>
  <si>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</si>
  <si>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</si>
  <si>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</si>
  <si>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</si>
  <si>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</si>
  <si>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</si>
  <si>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</si>
  <si>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</si>
  <si>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</si>
  <si>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</si>
  <si>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</si>
  <si>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</si>
  <si>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</si>
  <si>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</si>
  <si>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</si>
  <si>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</si>
  <si>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</si>
  <si>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</si>
  <si>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</si>
  <si>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</si>
  <si>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</si>
  <si>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</si>
  <si>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</si>
  <si>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</si>
  <si>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</si>
  <si>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</si>
  <si>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</si>
  <si>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</si>
  <si>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</si>
  <si>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</si>
  <si>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</si>
  <si>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</si>
  <si>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</si>
  <si>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</si>
  <si>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</si>
  <si>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</si>
  <si>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</si>
  <si>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</si>
  <si>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</si>
  <si>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</si>
  <si>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</si>
  <si>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</si>
  <si>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</si>
  <si>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</si>
  <si>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</si>
  <si>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</si>
  <si>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</si>
  <si>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</si>
  <si>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</si>
  <si>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</si>
  <si>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</si>
  <si>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</si>
  <si>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</si>
  <si>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</si>
  <si>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</si>
  <si>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</si>
  <si>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</si>
  <si>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</si>
  <si>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</si>
  <si>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</si>
  <si>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</si>
  <si>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</si>
  <si>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</si>
  <si>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</si>
  <si>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</si>
  <si>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</si>
  <si>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</si>
  <si>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</si>
  <si>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</si>
  <si>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</si>
  <si>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</si>
  <si>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</si>
  <si>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</si>
  <si>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</si>
  <si>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</si>
  <si>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</si>
  <si>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</si>
  <si>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</si>
  <si>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</si>
  <si>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</si>
  <si>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</si>
  <si>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</si>
  <si>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</si>
  <si>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</si>
  <si>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</si>
  <si>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</si>
  <si>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</si>
  <si>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</si>
  <si>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</si>
  <si>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</si>
  <si>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</si>
  <si>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</si>
  <si>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</si>
  <si>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</si>
  <si>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</si>
  <si>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</si>
  <si>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</si>
  <si>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</si>
  <si>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</si>
  <si>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</si>
  <si>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</si>
  <si>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</si>
  <si>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</si>
  <si>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</si>
  <si>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</si>
  <si>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</si>
  <si>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</si>
  <si>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</si>
  <si>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</si>
  <si>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</si>
  <si>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</si>
  <si>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</si>
  <si>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</si>
  <si>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</si>
  <si>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</si>
  <si>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</si>
  <si>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</si>
  <si>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</si>
  <si>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</si>
  <si>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</si>
  <si>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</si>
  <si>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</si>
  <si>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</si>
  <si>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</si>
  <si>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</si>
  <si>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</si>
  <si>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</si>
  <si>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</si>
  <si>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</si>
  <si>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</si>
  <si>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</si>
  <si>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</si>
  <si>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</si>
  <si>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</si>
  <si>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</si>
  <si>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</si>
  <si>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</si>
  <si>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</si>
  <si>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</si>
  <si>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</si>
  <si>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</si>
  <si>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</si>
  <si>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</si>
  <si>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</si>
  <si>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</si>
  <si>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</si>
  <si>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</si>
  <si>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</si>
  <si>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</si>
  <si>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</si>
  <si>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</si>
  <si>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</si>
  <si>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</si>
  <si>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</si>
  <si>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</si>
  <si>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</si>
  <si>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</si>
  <si>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</si>
  <si>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</si>
  <si>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</si>
  <si>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</si>
  <si>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</si>
  <si>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</si>
  <si>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</si>
  <si>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</si>
  <si>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</si>
  <si>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</si>
  <si>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</si>
  <si>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</si>
  <si>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</si>
  <si>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</si>
  <si>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</si>
  <si>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</si>
  <si>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</si>
  <si>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</si>
  <si>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</si>
  <si>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</si>
  <si>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</si>
  <si>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</si>
  <si>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</si>
  <si>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</si>
  <si>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</si>
  <si>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</si>
  <si>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</si>
  <si>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</si>
  <si>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</si>
  <si>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</si>
  <si>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</si>
  <si>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</si>
  <si>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</si>
  <si>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</si>
  <si>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</si>
  <si>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</si>
  <si>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</si>
  <si>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</si>
  <si>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</si>
  <si>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</si>
  <si>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</si>
  <si>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</si>
  <si>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</si>
  <si>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</si>
  <si>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</si>
  <si>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</si>
  <si>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</si>
  <si>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</si>
  <si>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</si>
  <si>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</si>
  <si>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</si>
  <si>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</si>
  <si>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</si>
  <si>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</si>
  <si>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</si>
  <si>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</si>
  <si>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</si>
  <si>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</si>
  <si>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</si>
  <si>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</si>
  <si>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</si>
  <si>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</si>
  <si>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</si>
  <si>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</si>
  <si>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</si>
  <si>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</si>
  <si>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</si>
  <si>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</si>
  <si>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</si>
  <si>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</si>
  <si>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</si>
  <si>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</si>
  <si>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</si>
  <si>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</si>
  <si>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</si>
  <si>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</si>
  <si>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</si>
  <si>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</si>
  <si>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</si>
  <si>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</si>
  <si>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</si>
  <si>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</si>
  <si>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</si>
  <si>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</si>
  <si>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</si>
  <si>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</si>
  <si>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</si>
  <si>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</si>
  <si>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</si>
  <si>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</si>
  <si>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</si>
  <si>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</si>
  <si>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</si>
  <si>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</si>
  <si>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</si>
  <si>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</si>
  <si>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</si>
  <si>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</si>
  <si>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</si>
  <si>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</si>
  <si>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</si>
  <si>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</si>
  <si>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</si>
  <si>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</si>
  <si>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</si>
  <si>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</si>
  <si>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</si>
  <si>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</si>
  <si>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</si>
  <si>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</si>
  <si>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</si>
  <si>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</si>
  <si>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</si>
  <si>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</si>
  <si>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</si>
  <si>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</si>
  <si>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</si>
  <si>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</si>
  <si>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</si>
  <si>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</si>
  <si>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</si>
  <si>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</si>
  <si>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</si>
  <si>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</si>
  <si>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</si>
  <si>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</si>
  <si>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</si>
  <si>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</si>
  <si>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</si>
  <si>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</si>
  <si>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</si>
  <si>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</si>
  <si>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</si>
  <si>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</si>
  <si>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</si>
  <si>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</si>
  <si>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</si>
  <si>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</si>
  <si>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</si>
  <si>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</si>
  <si>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</si>
  <si>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</si>
  <si>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</si>
  <si>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</si>
  <si>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</si>
  <si>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</si>
  <si>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</si>
  <si>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</si>
  <si>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</si>
  <si>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</si>
  <si>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</si>
  <si>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</si>
  <si>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</si>
  <si>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</si>
  <si>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</si>
  <si>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</si>
  <si>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</si>
  <si>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</si>
  <si>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</si>
  <si>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</si>
  <si>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</si>
  <si>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</si>
  <si>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</si>
  <si>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</si>
  <si>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</si>
  <si>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</si>
  <si>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</si>
  <si>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</si>
  <si>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</si>
  <si>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</si>
  <si>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</si>
  <si>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</si>
  <si>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</si>
  <si>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</si>
  <si>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</si>
  <si>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</si>
  <si>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</si>
  <si>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</si>
  <si>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</si>
  <si>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</si>
  <si>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</si>
  <si>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</si>
  <si>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</si>
  <si>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</si>
  <si>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</si>
  <si>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</si>
  <si>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</si>
  <si>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</si>
  <si>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</si>
  <si>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</si>
  <si>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</si>
  <si>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</si>
  <si>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</si>
  <si>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</si>
  <si>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</si>
  <si>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</si>
  <si>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</si>
  <si>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</si>
  <si>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</si>
  <si>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</si>
  <si>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</si>
  <si>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</si>
  <si>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</si>
  <si>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</si>
  <si>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</si>
  <si>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</si>
  <si>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</si>
  <si>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</si>
  <si>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</si>
  <si>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</si>
  <si>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</si>
  <si>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</si>
  <si>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</si>
  <si>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</si>
  <si>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</si>
  <si>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</si>
  <si>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</si>
  <si>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</si>
  <si>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</si>
  <si>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</si>
  <si>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</si>
  <si>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</si>
  <si>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</si>
  <si>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</si>
  <si>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</si>
  <si>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</si>
  <si>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</si>
  <si>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</si>
  <si>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</si>
  <si>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</si>
  <si>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</si>
  <si>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</si>
  <si>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</si>
  <si>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</si>
  <si>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</si>
  <si>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</si>
  <si>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</si>
  <si>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</si>
  <si>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</si>
  <si>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</si>
  <si>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</si>
  <si>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</si>
  <si>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</si>
  <si>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</si>
  <si>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</si>
  <si>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</si>
  <si>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</si>
  <si>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</si>
  <si>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</si>
  <si>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</si>
  <si>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</si>
  <si>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</si>
  <si>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</si>
  <si>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</si>
  <si>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</si>
  <si>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</si>
  <si>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</si>
  <si>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</si>
  <si>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</si>
  <si>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</si>
  <si>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</si>
  <si>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</si>
  <si>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</si>
  <si>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</si>
  <si>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</si>
  <si>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</si>
  <si>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</si>
  <si>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</si>
  <si>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</si>
  <si>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</si>
  <si>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</si>
  <si>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</si>
  <si>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</si>
  <si>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</si>
  <si>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</si>
  <si>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</si>
  <si>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</si>
  <si>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</si>
  <si>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</si>
  <si>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</si>
  <si>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</si>
  <si>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</si>
  <si>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</si>
  <si>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</si>
  <si>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</si>
  <si>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</si>
  <si>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</si>
  <si>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</si>
  <si>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</si>
  <si>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</si>
  <si>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</si>
  <si>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</si>
  <si>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</si>
  <si>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</si>
  <si>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</si>
  <si>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</si>
  <si>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</si>
  <si>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</si>
  <si>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</si>
  <si>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</si>
  <si>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</si>
  <si>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</si>
  <si>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</si>
  <si>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</si>
  <si>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</si>
  <si>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</si>
  <si>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</si>
  <si>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</si>
  <si>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</si>
  <si>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</si>
  <si>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</si>
  <si>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</si>
  <si>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</si>
  <si>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</si>
  <si>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</si>
  <si>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</si>
  <si>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</si>
  <si>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</si>
  <si>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</si>
  <si>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</si>
  <si>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</si>
  <si>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</si>
  <si>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</si>
  <si>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</si>
  <si>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</si>
  <si>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</si>
  <si>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</si>
  <si>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</si>
  <si>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</si>
  <si>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</si>
  <si>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</si>
  <si>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</si>
  <si>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</si>
  <si>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</si>
  <si>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</si>
  <si>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</si>
  <si>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</si>
  <si>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</si>
  <si>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</si>
  <si>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</si>
  <si>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</si>
  <si>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</si>
  <si>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</si>
  <si>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</si>
  <si>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</si>
  <si>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</si>
  <si>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</si>
  <si>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</si>
  <si>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</si>
  <si>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</si>
  <si>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</si>
  <si>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</si>
  <si>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</si>
  <si>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</si>
  <si>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</si>
  <si>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</si>
  <si>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</si>
  <si>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</si>
  <si>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</si>
  <si>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</si>
  <si>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</si>
  <si>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</si>
  <si>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</si>
  <si>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</si>
  <si>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</si>
  <si>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</si>
  <si>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</si>
  <si>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</si>
  <si>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</si>
  <si>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</si>
  <si>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</si>
  <si>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</si>
  <si>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</si>
  <si>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</si>
  <si>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</si>
  <si>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</si>
  <si>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</si>
  <si>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</si>
  <si>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</si>
  <si>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</si>
  <si>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</si>
  <si>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</si>
  <si>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</si>
  <si>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</si>
  <si>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</si>
  <si>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</si>
  <si>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</si>
  <si>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</si>
  <si>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</si>
  <si>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</si>
  <si>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</si>
  <si>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</si>
  <si>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</si>
  <si>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</si>
  <si>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</si>
  <si>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</si>
  <si>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</si>
  <si>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</si>
  <si>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</si>
  <si>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</si>
  <si>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</si>
  <si>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</si>
  <si>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</si>
  <si>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</si>
  <si>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</si>
  <si>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</si>
  <si>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</si>
  <si>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</si>
  <si>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</si>
  <si>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</si>
  <si>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</si>
  <si>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</si>
  <si>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</si>
  <si>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</si>
  <si>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</si>
  <si>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</si>
  <si>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</si>
  <si>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</si>
  <si>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</si>
  <si>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</si>
  <si>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</si>
  <si>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</si>
  <si>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</si>
  <si>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</si>
  <si>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</si>
  <si>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</si>
  <si>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</si>
  <si>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</si>
  <si>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</si>
  <si>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</si>
  <si>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</si>
  <si>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</si>
  <si>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</si>
  <si>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</si>
  <si>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</si>
  <si>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</si>
  <si>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</si>
  <si>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</si>
  <si>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</si>
  <si>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</si>
  <si>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</si>
  <si>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</si>
  <si>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</si>
  <si>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</si>
  <si>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</si>
  <si>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</si>
  <si>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</si>
  <si>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</si>
  <si>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</si>
  <si>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</si>
  <si>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</si>
  <si>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</si>
  <si>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</si>
  <si>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</si>
  <si>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</si>
  <si>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</si>
  <si>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</si>
  <si>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</si>
  <si>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</si>
  <si>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</si>
  <si>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</si>
  <si>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</si>
  <si>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</si>
  <si>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</si>
  <si>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</si>
  <si>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</si>
  <si>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</si>
  <si>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</si>
  <si>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</si>
  <si>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</si>
  <si>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</si>
  <si>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</si>
  <si>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</si>
  <si>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</si>
  <si>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</si>
  <si>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</si>
  <si>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</si>
  <si>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</si>
  <si>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</si>
  <si>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</si>
  <si>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</si>
  <si>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</si>
  <si>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</si>
  <si>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</si>
  <si>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</si>
  <si>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</si>
  <si>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</si>
  <si>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</si>
  <si>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</si>
  <si>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</si>
  <si>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</si>
  <si>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</si>
  <si>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</si>
  <si>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</si>
  <si>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</si>
  <si>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</si>
  <si>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</si>
  <si>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</si>
  <si>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</si>
  <si>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</si>
  <si>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</si>
  <si>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</si>
  <si>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</si>
  <si>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</si>
  <si>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</si>
  <si>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</si>
  <si>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</si>
  <si>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</si>
  <si>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</si>
  <si>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</si>
  <si>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</si>
  <si>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</si>
  <si>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</si>
  <si>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</si>
  <si>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</si>
  <si>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</si>
  <si>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</si>
  <si>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</si>
  <si>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</si>
  <si>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</si>
  <si>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</si>
  <si>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</si>
  <si>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</si>
  <si>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</si>
  <si>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</si>
  <si>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</si>
  <si>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</si>
  <si>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</si>
  <si>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</si>
  <si>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</si>
  <si>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</si>
  <si>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</si>
  <si>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</si>
  <si>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</si>
  <si>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</si>
  <si>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</si>
  <si>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</si>
  <si>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</si>
  <si>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</si>
  <si>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</si>
  <si>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</si>
  <si>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</si>
  <si>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</si>
  <si>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</si>
  <si>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</si>
  <si>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</si>
  <si>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</si>
  <si>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</si>
  <si>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</si>
  <si>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</si>
  <si>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</si>
  <si>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</si>
  <si>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</si>
  <si>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</si>
  <si>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</si>
  <si>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</si>
  <si>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</si>
  <si>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</si>
  <si>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</si>
  <si>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</si>
  <si>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</si>
  <si>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</si>
  <si>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</si>
  <si>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</si>
  <si>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</si>
  <si>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</si>
  <si>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</si>
  <si>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</si>
  <si>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</si>
  <si>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</si>
  <si>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</si>
  <si>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</si>
  <si>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</si>
  <si>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</si>
  <si>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</si>
  <si>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</si>
  <si>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</si>
  <si>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</si>
  <si>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</si>
  <si>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</si>
  <si>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</si>
  <si>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</si>
  <si>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</si>
  <si>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</si>
  <si>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</si>
  <si>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</si>
  <si>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</si>
  <si>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</si>
  <si>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</si>
  <si>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</si>
  <si>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</si>
  <si>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</si>
  <si>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</si>
  <si>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</si>
  <si>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</si>
  <si>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</si>
  <si>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</si>
  <si>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</si>
  <si>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</si>
  <si>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</si>
  <si>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</si>
  <si>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</si>
  <si>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</si>
  <si>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</si>
  <si>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</si>
  <si>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</si>
  <si>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</si>
  <si>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</si>
  <si>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</si>
  <si>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</si>
  <si>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</si>
  <si>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</si>
  <si>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</si>
  <si>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</si>
  <si>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</si>
  <si>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</si>
  <si>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</si>
  <si>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</si>
  <si>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</si>
  <si>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</si>
  <si>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</si>
  <si>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</si>
  <si>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</si>
  <si>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</si>
  <si>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</si>
  <si>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</si>
  <si>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</si>
  <si>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</si>
  <si>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</si>
  <si>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</si>
  <si>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</si>
  <si>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</si>
  <si>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</si>
  <si>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</si>
  <si>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</si>
  <si>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</si>
  <si>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</si>
  <si>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</si>
  <si>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</si>
  <si>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</si>
  <si>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</si>
  <si>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</si>
  <si>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</si>
  <si>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</si>
  <si>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</si>
  <si>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</si>
  <si>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</si>
  <si>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</si>
  <si>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</si>
  <si>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</si>
  <si>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</si>
  <si>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</si>
  <si>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</si>
  <si>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</si>
  <si>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</si>
  <si>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</si>
  <si>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</si>
  <si>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</si>
  <si>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</si>
  <si>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</si>
  <si>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</si>
  <si>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</si>
  <si>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</si>
  <si>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</si>
  <si>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</si>
  <si>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</si>
  <si>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</si>
  <si>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</si>
  <si>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</si>
  <si>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</si>
  <si>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</si>
  <si>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</si>
  <si>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</si>
  <si>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</si>
  <si>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</si>
  <si>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</si>
  <si>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</si>
  <si>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</si>
  <si>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</si>
  <si>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</si>
  <si>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</si>
  <si>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</si>
  <si>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</si>
  <si>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</si>
  <si>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</si>
  <si>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</si>
  <si>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</si>
  <si>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</si>
  <si>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</si>
  <si>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</si>
  <si>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</si>
  <si>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</si>
  <si>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</si>
  <si>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</si>
  <si>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</si>
  <si>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</si>
  <si>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</si>
  <si>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</si>
  <si>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</si>
  <si>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</si>
  <si>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</si>
  <si>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</si>
  <si>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</si>
  <si>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</si>
  <si>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</si>
  <si>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</si>
  <si>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</si>
  <si>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</si>
  <si>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</si>
  <si>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</si>
  <si>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</si>
  <si>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</si>
  <si>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</si>
  <si>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</si>
  <si>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</si>
  <si>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</si>
  <si>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</si>
  <si>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</si>
  <si>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</si>
  <si>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</si>
  <si>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</si>
  <si>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</si>
  <si>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</si>
  <si>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</si>
  <si>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</si>
  <si>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</si>
  <si>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</si>
  <si>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</si>
  <si>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</si>
  <si>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</si>
  <si>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</si>
  <si>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</si>
  <si>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</si>
  <si>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</si>
  <si>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</si>
  <si>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</si>
  <si>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</si>
  <si>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</si>
  <si>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</si>
  <si>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</si>
  <si>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</si>
  <si>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</si>
  <si>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</si>
  <si>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</si>
  <si>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</si>
  <si>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</si>
  <si>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</si>
  <si>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</si>
  <si>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</si>
  <si>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</si>
  <si>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</si>
  <si>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</si>
  <si>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</si>
  <si>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</si>
  <si>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</si>
  <si>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</si>
  <si>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</si>
  <si>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</si>
  <si>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</si>
  <si>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</si>
  <si>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</si>
  <si>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</si>
  <si>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</si>
  <si>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</si>
  <si>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</si>
  <si>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</si>
  <si>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</si>
  <si>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</si>
  <si>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</si>
  <si>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</si>
  <si>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</si>
  <si>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</si>
  <si>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</si>
  <si>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</si>
  <si>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</si>
  <si>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</si>
  <si>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</si>
  <si>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</si>
  <si>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</si>
  <si>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</si>
  <si>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</si>
  <si>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</si>
  <si>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</si>
  <si>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</si>
  <si>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</si>
  <si>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</si>
  <si>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</si>
  <si>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</si>
  <si>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</si>
  <si>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</si>
  <si>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</si>
  <si>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</si>
  <si>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</si>
  <si>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</si>
  <si>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</si>
  <si>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</si>
  <si>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</si>
  <si>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</si>
  <si>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</si>
  <si>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</si>
  <si>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</si>
  <si>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</si>
  <si>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</si>
  <si>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</si>
  <si>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</si>
  <si>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</si>
  <si>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</si>
  <si>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</si>
  <si>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</si>
  <si>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</si>
  <si>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</si>
  <si>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</si>
  <si>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</si>
  <si>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</si>
  <si>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</si>
  <si>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</si>
  <si>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</si>
  <si>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</si>
  <si>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</si>
  <si>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</si>
  <si>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</si>
  <si>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</si>
  <si>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</si>
  <si>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</si>
  <si>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</si>
  <si>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</si>
  <si>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</si>
  <si>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</si>
  <si>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</si>
  <si>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</si>
  <si>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</si>
  <si>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</si>
  <si>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</si>
  <si>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</si>
  <si>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</si>
  <si>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</si>
  <si>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</si>
  <si>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</si>
  <si>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</si>
  <si>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</si>
  <si>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</si>
  <si>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</si>
  <si>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</si>
  <si>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</si>
  <si>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</si>
  <si>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</si>
  <si>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</si>
  <si>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</si>
  <si>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</si>
  <si>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</si>
  <si>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</si>
  <si>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</si>
  <si>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</si>
  <si>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</si>
  <si>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</si>
  <si>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</si>
  <si>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</si>
  <si>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</si>
  <si>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</si>
  <si>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</si>
  <si>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</si>
  <si>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</si>
  <si>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</si>
  <si>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</si>
  <si>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</si>
  <si>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</si>
  <si>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</si>
  <si>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</si>
  <si>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</si>
  <si>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</si>
  <si>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</si>
  <si>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</si>
  <si>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</si>
  <si>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</si>
  <si>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</si>
  <si>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</si>
  <si>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</si>
  <si>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</si>
  <si>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</si>
  <si>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</si>
  <si>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</si>
  <si>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</si>
  <si>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</si>
  <si>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</si>
  <si>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</si>
  <si>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</si>
  <si>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</si>
  <si>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</si>
  <si>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</si>
  <si>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</si>
  <si>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</si>
  <si>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</si>
  <si>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</si>
  <si>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</si>
  <si>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</si>
  <si>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</si>
  <si>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</si>
  <si>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</si>
  <si>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</si>
  <si>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</si>
  <si>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</si>
  <si>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</si>
  <si>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</si>
  <si>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</si>
  <si>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</si>
  <si>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</si>
  <si>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</si>
  <si>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</si>
  <si>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</si>
  <si>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</si>
  <si>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</si>
  <si>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</si>
  <si>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</si>
  <si>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</si>
  <si>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</si>
  <si>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</si>
  <si>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</si>
  <si>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</si>
  <si>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</si>
  <si>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</si>
  <si>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</si>
  <si>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</si>
  <si>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</si>
  <si>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</si>
  <si>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</si>
  <si>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</si>
  <si>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</si>
  <si>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</si>
  <si>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</si>
  <si>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</si>
  <si>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</si>
  <si>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</si>
  <si>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</si>
  <si>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</si>
  <si>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</si>
  <si>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</si>
  <si>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</si>
  <si>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</si>
  <si>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</si>
  <si>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</si>
  <si>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</si>
  <si>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</si>
  <si>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</si>
  <si>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</si>
  <si>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</si>
  <si>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</si>
  <si>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</si>
  <si>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</si>
  <si>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</si>
  <si>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</si>
  <si>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</si>
  <si>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</si>
  <si>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</si>
  <si>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</si>
  <si>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</si>
  <si>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</si>
  <si>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</si>
  <si>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</si>
  <si>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</si>
  <si>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</si>
  <si>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</si>
  <si>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</si>
  <si>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</si>
  <si>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</si>
  <si>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</si>
  <si>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</si>
  <si>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</si>
  <si>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</si>
  <si>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</si>
  <si>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</si>
  <si>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</si>
  <si>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</si>
  <si>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</si>
  <si>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</si>
  <si>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</si>
  <si>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</si>
  <si>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</si>
  <si>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</si>
  <si>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</si>
  <si>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</si>
  <si>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</si>
  <si>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</si>
  <si>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</si>
  <si>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</si>
  <si>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</si>
  <si>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</si>
  <si>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</si>
  <si>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</si>
  <si>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</si>
  <si>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</si>
  <si>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</si>
  <si>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</si>
  <si>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</si>
  <si>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</si>
  <si>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</si>
  <si>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</si>
  <si>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</si>
  <si>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</si>
  <si>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</si>
  <si>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</si>
  <si>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</si>
  <si>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</si>
  <si>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</si>
  <si>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</si>
  <si>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</si>
  <si>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</si>
  <si>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</si>
  <si>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</si>
  <si>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</si>
  <si>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</si>
  <si>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</si>
  <si>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</si>
  <si>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</si>
  <si>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</si>
  <si>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</si>
  <si>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</si>
  <si>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</si>
  <si>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</si>
  <si>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</si>
  <si>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</si>
  <si>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</si>
  <si>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</si>
  <si>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</si>
  <si>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</si>
  <si>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</si>
  <si>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</si>
  <si>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</si>
  <si>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</si>
  <si>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</si>
  <si>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</si>
  <si>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</si>
  <si>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</si>
  <si>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</si>
  <si>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</si>
  <si>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</si>
  <si>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</si>
  <si>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</si>
  <si>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</si>
  <si>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</si>
  <si>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</si>
  <si>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</si>
  <si>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</si>
  <si>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</si>
  <si>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</si>
  <si>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</si>
  <si>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</si>
  <si>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</si>
  <si>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</si>
  <si>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</si>
  <si>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</si>
  <si>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</si>
  <si>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</si>
  <si>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</si>
  <si>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</si>
  <si>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</si>
  <si>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</si>
  <si>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</si>
  <si>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</si>
  <si>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</si>
  <si>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</si>
  <si>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</si>
  <si>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</si>
  <si>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</si>
  <si>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</si>
  <si>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</si>
  <si>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</si>
  <si>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</si>
  <si>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</si>
  <si>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</si>
  <si>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</si>
  <si>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</si>
  <si>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</si>
  <si>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</si>
  <si>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</si>
  <si>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</si>
  <si>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</si>
  <si>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</si>
  <si>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</si>
  <si>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</si>
  <si>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</si>
  <si>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</si>
  <si>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</si>
  <si>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</si>
  <si>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</si>
  <si>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</si>
  <si>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</si>
  <si>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</si>
  <si>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</si>
  <si>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</si>
  <si>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</si>
  <si>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</si>
  <si>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</si>
  <si>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</si>
  <si>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</si>
  <si>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</si>
  <si>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</si>
  <si>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</si>
  <si>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</si>
  <si>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</si>
  <si>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</si>
  <si>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</si>
  <si>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</si>
  <si>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</si>
  <si>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</si>
  <si>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</si>
  <si>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</si>
  <si>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</si>
  <si>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</si>
  <si>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</si>
  <si>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</si>
  <si>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</si>
  <si>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</si>
  <si>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</si>
  <si>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</si>
  <si>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</si>
  <si>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</si>
  <si>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</si>
  <si>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</si>
  <si>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</si>
  <si>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</si>
  <si>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</si>
  <si>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</si>
  <si>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</si>
  <si>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</si>
  <si>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</si>
  <si>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</si>
  <si>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</si>
  <si>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</si>
  <si>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</si>
  <si>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</si>
  <si>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</si>
  <si>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</si>
  <si>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</si>
  <si>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</si>
  <si>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</si>
  <si>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</si>
  <si>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</si>
  <si>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</si>
  <si>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</si>
  <si>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</si>
  <si>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</si>
  <si>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</si>
  <si>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</si>
  <si>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</si>
  <si>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</si>
  <si>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</si>
  <si>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</si>
  <si>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</si>
  <si>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</si>
  <si>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</si>
  <si>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</si>
  <si>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</si>
  <si>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</si>
  <si>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</si>
  <si>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</si>
  <si>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</si>
  <si>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</si>
  <si>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</si>
  <si>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</si>
  <si>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</si>
  <si>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</si>
  <si>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</si>
  <si>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</si>
  <si>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</si>
  <si>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</si>
  <si>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</si>
  <si>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</si>
  <si>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</si>
  <si>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</si>
  <si>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</si>
  <si>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</si>
  <si>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</si>
  <si>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</si>
  <si>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</si>
  <si>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</si>
  <si>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</si>
  <si>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</si>
  <si>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</si>
  <si>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</si>
  <si>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</si>
  <si>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</si>
  <si>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</si>
  <si>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</si>
  <si>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</si>
  <si>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</si>
  <si>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</si>
  <si>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</si>
  <si>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</si>
  <si>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</si>
  <si>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</si>
  <si>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</si>
  <si>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</si>
  <si>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</si>
  <si>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</si>
  <si>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</si>
  <si>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</si>
  <si>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</si>
  <si>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</si>
  <si>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</si>
  <si>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</si>
  <si>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</si>
  <si>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</si>
  <si>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</si>
  <si>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</si>
  <si>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</si>
  <si>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</si>
  <si>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</si>
  <si>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</si>
  <si>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</si>
  <si>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</si>
  <si>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</si>
  <si>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</si>
  <si>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</si>
  <si>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</si>
  <si>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</si>
  <si>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</si>
  <si>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</si>
  <si>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</si>
  <si>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</si>
  <si>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</si>
  <si>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</si>
  <si>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</si>
  <si>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</si>
  <si>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</si>
  <si>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</si>
  <si>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</si>
  <si>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</si>
  <si>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</si>
  <si>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</si>
  <si>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</si>
  <si>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</si>
  <si>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</si>
  <si>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</si>
  <si>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</si>
  <si>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</si>
  <si>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</si>
  <si>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</si>
  <si>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</si>
  <si>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</si>
  <si>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</si>
  <si>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</si>
  <si>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</si>
  <si>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</si>
  <si>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</si>
  <si>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</si>
  <si>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</si>
  <si>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</si>
  <si>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</si>
  <si>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</si>
  <si>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</si>
  <si>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</si>
  <si>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</si>
  <si>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</si>
  <si>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</si>
  <si>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</si>
  <si>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</si>
  <si>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</si>
  <si>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</si>
  <si>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</si>
  <si>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</si>
  <si>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</si>
  <si>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</si>
  <si>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</si>
  <si>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</si>
  <si>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</si>
  <si>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</si>
  <si>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</si>
  <si>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</si>
  <si>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</si>
  <si>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</si>
  <si>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</si>
  <si>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</si>
  <si>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</si>
  <si>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</si>
  <si>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</si>
  <si>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</si>
  <si>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</si>
  <si>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</si>
  <si>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</si>
  <si>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</si>
  <si>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</si>
  <si>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</si>
  <si>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</si>
  <si>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</si>
  <si>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</si>
  <si>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</si>
  <si>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</si>
  <si>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</si>
  <si>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</si>
  <si>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</si>
  <si>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</si>
  <si>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</si>
  <si>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</si>
  <si>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</si>
  <si>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</si>
  <si>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</si>
  <si>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</si>
  <si>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</si>
  <si>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</si>
  <si>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</si>
  <si>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</si>
  <si>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</si>
  <si>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</si>
  <si>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</si>
  <si>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</si>
  <si>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</si>
  <si>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</si>
  <si>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</si>
  <si>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</si>
  <si>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</si>
  <si>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</si>
  <si>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</si>
  <si>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</si>
  <si>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</si>
  <si>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</si>
  <si>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</si>
  <si>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</si>
  <si>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</si>
  <si>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</si>
  <si>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</si>
  <si>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</si>
  <si>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</si>
  <si>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</si>
  <si>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</si>
  <si>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</si>
  <si>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</si>
  <si>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</si>
  <si>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</si>
  <si>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</si>
  <si>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</si>
  <si>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</si>
  <si>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</si>
  <si>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</si>
  <si>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</si>
  <si>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</si>
  <si>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</si>
  <si>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</si>
  <si>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</si>
  <si>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</si>
  <si>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</si>
  <si>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</si>
  <si>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</si>
  <si>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</si>
  <si>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</si>
  <si>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</si>
  <si>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</si>
  <si>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</si>
  <si>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</si>
  <si>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</si>
  <si>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</si>
  <si>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</si>
  <si>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</si>
  <si>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</si>
  <si>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</si>
  <si>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</si>
  <si>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</si>
  <si>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</si>
  <si>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</si>
  <si>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</si>
  <si>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</si>
  <si>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</si>
  <si>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</si>
  <si>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</si>
  <si>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</si>
  <si>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</si>
  <si>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</si>
  <si>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</si>
  <si>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</si>
  <si>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</si>
  <si>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</si>
  <si>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</si>
  <si>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</si>
  <si>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</si>
  <si>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</si>
  <si>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</si>
  <si>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</si>
  <si>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</si>
  <si>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</si>
  <si>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</si>
  <si>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</si>
  <si>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</si>
  <si>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</si>
  <si>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</si>
  <si>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</si>
  <si>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</si>
  <si>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</si>
  <si>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</si>
  <si>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</si>
  <si>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</si>
  <si>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</si>
  <si>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</si>
  <si>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</si>
  <si>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</si>
  <si>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</si>
  <si>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</si>
  <si>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</si>
  <si>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</si>
  <si>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</si>
  <si>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</si>
  <si>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</si>
  <si>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</si>
  <si>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</si>
  <si>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</si>
  <si>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</si>
  <si>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</si>
  <si>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</si>
  <si>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</si>
  <si>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</si>
  <si>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</si>
  <si>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</si>
  <si>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</si>
  <si>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</si>
  <si>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</si>
  <si>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</si>
  <si>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</si>
  <si>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</si>
  <si>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</si>
  <si>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</si>
  <si>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</si>
  <si>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</si>
  <si>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</si>
  <si>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</si>
  <si>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</si>
  <si>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</si>
  <si>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</si>
  <si>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</si>
  <si>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</si>
  <si>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</si>
  <si>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</si>
  <si>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</si>
  <si>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</si>
  <si>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</si>
  <si>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</si>
  <si>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</si>
  <si>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</si>
  <si>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</si>
  <si>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</si>
  <si>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</si>
  <si>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</si>
  <si>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</si>
  <si>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</si>
  <si>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</si>
  <si>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</si>
  <si>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</si>
  <si>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</si>
  <si>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</si>
  <si>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</si>
  <si>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</si>
  <si>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</si>
  <si>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</si>
  <si>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</si>
  <si>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</si>
  <si>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</si>
  <si>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</si>
  <si>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</si>
  <si>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</si>
  <si>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</si>
  <si>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</si>
  <si>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</si>
  <si>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</si>
  <si>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</si>
  <si>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</si>
  <si>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</si>
  <si>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</si>
  <si>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</si>
  <si>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</si>
  <si>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</si>
  <si>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</si>
  <si>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</si>
  <si>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</si>
  <si>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</si>
  <si>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</si>
  <si>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</si>
  <si>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</si>
  <si>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</si>
  <si>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</si>
  <si>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</si>
  <si>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</si>
  <si>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</si>
  <si>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</si>
  <si>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</si>
  <si>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</si>
  <si>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</si>
  <si>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</si>
  <si>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</si>
  <si>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</si>
  <si>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</si>
  <si>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</si>
  <si>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</si>
  <si>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</si>
  <si>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</si>
  <si>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</si>
  <si>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</si>
  <si>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</si>
  <si>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</si>
  <si>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</si>
  <si>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</si>
  <si>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</si>
  <si>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</si>
  <si>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</si>
  <si>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</si>
  <si>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</si>
  <si>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</si>
  <si>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</si>
  <si>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</si>
  <si>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</si>
  <si>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</si>
  <si>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</si>
  <si>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</si>
  <si>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</si>
  <si>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</si>
  <si>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</si>
  <si>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</si>
  <si>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</si>
  <si>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</si>
  <si>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</si>
  <si>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</si>
  <si>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</si>
  <si>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</si>
  <si>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</si>
  <si>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</si>
  <si>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</si>
  <si>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</si>
  <si>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</si>
  <si>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</si>
  <si>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</si>
  <si>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</si>
  <si>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</si>
  <si>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</si>
  <si>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</si>
  <si>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</si>
  <si>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</si>
  <si>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</si>
  <si>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</si>
  <si>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</si>
  <si>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</si>
  <si>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</si>
  <si>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</si>
  <si>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</si>
  <si>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</si>
  <si>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</si>
  <si>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</si>
  <si>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</si>
  <si>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</si>
  <si>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</si>
  <si>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</si>
  <si>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</si>
  <si>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</si>
  <si>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</si>
  <si>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</si>
  <si>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</si>
  <si>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</si>
  <si>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</si>
  <si>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</si>
  <si>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</si>
  <si>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</si>
  <si>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</si>
  <si>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</si>
  <si>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</si>
  <si>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</si>
  <si>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</si>
  <si>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</si>
  <si>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</si>
  <si>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</si>
  <si>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</si>
  <si>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</si>
  <si>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</si>
  <si>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</si>
  <si>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</si>
  <si>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</si>
  <si>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</si>
  <si>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</si>
  <si>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</si>
  <si>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</si>
  <si>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</si>
  <si>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</si>
  <si>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</si>
  <si>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</si>
  <si>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</si>
  <si>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</si>
  <si>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</si>
  <si>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</si>
  <si>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</si>
  <si>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</si>
  <si>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</si>
  <si>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</si>
  <si>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</si>
  <si>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</si>
  <si>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</si>
  <si>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</si>
  <si>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</si>
  <si>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</si>
  <si>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</si>
  <si>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</si>
  <si>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</si>
  <si>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</si>
  <si>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</si>
  <si>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</si>
  <si>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</si>
  <si>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</si>
  <si>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</si>
  <si>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</si>
  <si>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</si>
  <si>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</si>
  <si>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</si>
  <si>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</si>
  <si>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</si>
  <si>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</si>
  <si>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</si>
  <si>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</si>
  <si>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</si>
  <si>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</si>
  <si>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</si>
  <si>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</si>
  <si>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</si>
  <si>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</si>
  <si>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</si>
  <si>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</si>
  <si>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</si>
  <si>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</si>
  <si>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</si>
  <si>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</si>
  <si>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</si>
  <si>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</si>
  <si>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</si>
  <si>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</si>
  <si>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</si>
  <si>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</si>
  <si>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</si>
  <si>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</si>
  <si>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</si>
  <si>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</si>
  <si>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</si>
  <si>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</si>
  <si>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</si>
  <si>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</si>
  <si>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</si>
  <si>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</si>
  <si>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</si>
  <si>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</si>
  <si>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</si>
  <si>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</si>
  <si>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</si>
  <si>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</si>
  <si>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</si>
  <si>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</si>
  <si>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</si>
  <si>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</si>
  <si>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</si>
  <si>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</si>
  <si>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</si>
  <si>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</si>
  <si>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</si>
  <si>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</si>
  <si>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</si>
  <si>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</si>
  <si>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</si>
  <si>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</si>
  <si>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</si>
  <si>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</si>
  <si>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</si>
  <si>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</si>
  <si>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</si>
  <si>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</si>
  <si>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</si>
  <si>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</si>
  <si>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</si>
  <si>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</si>
  <si>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</si>
  <si>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</si>
  <si>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</si>
  <si>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</si>
  <si>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</si>
  <si>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</si>
  <si>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</si>
  <si>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</si>
  <si>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</si>
  <si>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</si>
  <si>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</si>
  <si>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</si>
  <si>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</si>
  <si>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</si>
  <si>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</si>
  <si>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</si>
  <si>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</si>
  <si>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</si>
  <si>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</si>
  <si>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</si>
  <si>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</si>
  <si>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</si>
  <si>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</si>
  <si>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</si>
  <si>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</si>
  <si>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</si>
  <si>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</si>
  <si>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</si>
  <si>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</si>
  <si>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</si>
  <si>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</si>
  <si>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</si>
  <si>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</si>
  <si>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</si>
  <si>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</si>
  <si>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</si>
  <si>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</si>
  <si>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</si>
  <si>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</si>
  <si>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</si>
  <si>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</si>
  <si>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</si>
  <si>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</si>
  <si>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</si>
  <si>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</si>
  <si>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</si>
  <si>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</si>
  <si>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</si>
  <si>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</si>
  <si>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</si>
  <si>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</si>
  <si>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</si>
  <si>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</si>
  <si>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</si>
  <si>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</si>
  <si>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</si>
  <si>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</si>
  <si>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</si>
  <si>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</si>
  <si>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</si>
  <si>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</si>
  <si>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</si>
  <si>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</si>
  <si>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</si>
  <si>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</si>
  <si>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</si>
  <si>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</si>
  <si>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</si>
  <si>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</si>
  <si>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</si>
  <si>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</si>
  <si>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</si>
  <si>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</si>
  <si>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</si>
  <si>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</si>
  <si>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</si>
  <si>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</si>
  <si>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</si>
  <si>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</si>
  <si>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</si>
  <si>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</si>
  <si>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</si>
  <si>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</si>
  <si>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</si>
  <si>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</si>
  <si>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</si>
  <si>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</si>
  <si>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</si>
  <si>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</si>
  <si>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</si>
  <si>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</si>
  <si>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</si>
  <si>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</si>
  <si>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</si>
  <si>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</si>
  <si>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</si>
  <si>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</si>
  <si>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</si>
  <si>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</si>
  <si>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</si>
  <si>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</si>
  <si>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</si>
  <si>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</si>
  <si>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</si>
  <si>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</si>
  <si>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</si>
  <si>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</si>
  <si>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</si>
  <si>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</si>
  <si>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</si>
  <si>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</si>
  <si>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</si>
  <si>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</si>
  <si>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</si>
  <si>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</si>
  <si>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</si>
  <si>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</si>
  <si>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</si>
  <si>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</si>
  <si>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</si>
  <si>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</si>
  <si>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</si>
  <si>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</si>
  <si>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</si>
  <si>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</si>
  <si>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</si>
  <si>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</si>
  <si>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</si>
  <si>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</si>
  <si>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</si>
  <si>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</si>
  <si>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</si>
  <si>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</si>
  <si>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</si>
  <si>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</si>
  <si>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</si>
  <si>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</si>
  <si>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</si>
  <si>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</si>
  <si>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</si>
  <si>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</si>
  <si>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</si>
  <si>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</si>
  <si>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</si>
  <si>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</si>
  <si>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</si>
  <si>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</si>
  <si>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</si>
  <si>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</si>
  <si>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</si>
  <si>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</si>
  <si>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</si>
  <si>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</si>
  <si>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</si>
  <si>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</si>
  <si>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</si>
  <si>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</si>
  <si>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</si>
  <si>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</si>
  <si>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</si>
  <si>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</si>
  <si>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</si>
  <si>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</si>
  <si>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</si>
  <si>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</si>
  <si>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</si>
  <si>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</si>
  <si>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</si>
  <si>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</si>
  <si>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</si>
  <si>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</si>
  <si>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</si>
  <si>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</si>
  <si>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</si>
  <si>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</si>
  <si>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</si>
  <si>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</si>
  <si>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</si>
  <si>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</si>
  <si>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</si>
  <si>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</si>
  <si>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</si>
  <si>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</si>
  <si>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</si>
  <si>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</si>
  <si>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</si>
  <si>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</si>
  <si>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</si>
  <si>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</si>
  <si>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</si>
  <si>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</si>
  <si>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</si>
  <si>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</si>
  <si>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</si>
  <si>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</si>
  <si>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</si>
  <si>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</si>
  <si>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</si>
  <si>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</si>
  <si>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</si>
  <si>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</si>
  <si>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</si>
  <si>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</si>
  <si>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</si>
  <si>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</si>
  <si>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</si>
  <si>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</si>
  <si>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</si>
  <si>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</si>
  <si>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</si>
  <si>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</si>
  <si>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</si>
  <si>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</si>
  <si>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</si>
  <si>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</si>
  <si>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</si>
  <si>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</si>
  <si>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</si>
  <si>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</si>
  <si>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</si>
  <si>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</si>
  <si>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</si>
  <si>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</si>
  <si>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</si>
  <si>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</si>
  <si>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</si>
  <si>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</si>
  <si>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</si>
  <si>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</si>
  <si>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</si>
  <si>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</si>
  <si>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</si>
  <si>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</si>
  <si>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</si>
  <si>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</si>
  <si>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</si>
  <si>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</si>
  <si>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</si>
  <si>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</si>
  <si>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</si>
  <si>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</si>
  <si>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</si>
  <si>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</si>
  <si>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</si>
  <si>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</si>
  <si>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</si>
  <si>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</si>
  <si>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</si>
  <si>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</si>
  <si>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</si>
  <si>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</si>
  <si>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</si>
  <si>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</si>
  <si>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</si>
  <si>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</si>
  <si>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</si>
  <si>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</si>
  <si>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</si>
  <si>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</si>
  <si>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</si>
  <si>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</si>
  <si>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</si>
  <si>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</si>
  <si>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</si>
  <si>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</si>
  <si>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</si>
  <si>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</si>
  <si>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</si>
  <si>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</si>
  <si>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</si>
  <si>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</si>
  <si>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</si>
  <si>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</si>
  <si>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</si>
  <si>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</si>
  <si>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</si>
  <si>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</si>
  <si>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</si>
  <si>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</si>
  <si>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</si>
  <si>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</si>
  <si>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</si>
  <si>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</si>
  <si>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</si>
  <si>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</si>
  <si>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</si>
  <si>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</si>
  <si>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</si>
  <si>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</si>
  <si>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</si>
  <si>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</si>
  <si>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</si>
  <si>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</si>
  <si>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</si>
  <si>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</si>
  <si>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</si>
  <si>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</si>
  <si>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</si>
  <si>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</si>
  <si>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</si>
  <si>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</si>
  <si>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</si>
  <si>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</si>
  <si>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</si>
  <si>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</si>
  <si>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</si>
  <si>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</si>
  <si>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</si>
  <si>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</si>
  <si>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</si>
  <si>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</si>
  <si>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</si>
  <si>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</si>
  <si>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</si>
  <si>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</si>
  <si>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</si>
  <si>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</si>
  <si>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</si>
  <si>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</si>
  <si>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</si>
  <si>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</si>
  <si>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</si>
  <si>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</si>
  <si>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</si>
  <si>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</si>
  <si>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</si>
  <si>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</si>
  <si>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</si>
  <si>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</si>
  <si>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</si>
  <si>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</si>
  <si>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</si>
  <si>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</si>
  <si>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</si>
  <si>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</si>
  <si>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</si>
  <si>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</si>
  <si>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</si>
  <si>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</si>
  <si>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</si>
  <si>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</si>
  <si>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</si>
  <si>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</si>
  <si>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</si>
  <si>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</si>
  <si>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</si>
  <si>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</si>
  <si>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</si>
  <si>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</si>
  <si>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</si>
  <si>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</si>
  <si>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</si>
  <si>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</si>
  <si>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</si>
  <si>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</si>
  <si>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</si>
  <si>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</si>
  <si>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</si>
  <si>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</si>
  <si>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</si>
  <si>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</si>
  <si>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</si>
  <si>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</si>
  <si>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</si>
  <si>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</si>
  <si>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</si>
  <si>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</si>
  <si>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</si>
  <si>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</si>
  <si>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</si>
  <si>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</si>
  <si>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</si>
  <si>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</si>
  <si>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</si>
  <si>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</si>
  <si>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</si>
  <si>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</si>
  <si>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</si>
  <si>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</si>
  <si>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</si>
  <si>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</si>
  <si>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</si>
  <si>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</si>
  <si>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</si>
  <si>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</si>
  <si>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</si>
  <si>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</si>
  <si>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</si>
  <si>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</si>
  <si>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</si>
  <si>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</si>
  <si>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</si>
  <si>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</si>
  <si>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</si>
  <si>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</si>
  <si>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</si>
  <si>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</si>
  <si>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</si>
  <si>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</si>
  <si>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</si>
  <si>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</si>
  <si>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</si>
  <si>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</si>
  <si>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</si>
  <si>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</si>
  <si>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</si>
  <si>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</si>
  <si>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</si>
  <si>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</si>
  <si>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</si>
  <si>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</si>
  <si>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</si>
  <si>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</si>
  <si>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</si>
  <si>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</si>
  <si>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</si>
  <si>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</si>
  <si>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</si>
  <si>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</si>
  <si>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</si>
  <si>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</si>
  <si>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</si>
  <si>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</si>
  <si>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</si>
  <si>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</si>
  <si>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</si>
  <si>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</si>
  <si>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</si>
  <si>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</si>
  <si>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</si>
  <si>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</si>
  <si>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</si>
  <si>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</si>
  <si>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</si>
  <si>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</si>
  <si>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</si>
  <si>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</si>
  <si>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</si>
  <si>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</si>
  <si>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</si>
  <si>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</si>
  <si>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</si>
  <si>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</si>
  <si>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</si>
  <si>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</si>
  <si>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</si>
  <si>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</si>
  <si>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</si>
  <si>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</si>
  <si>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</si>
  <si>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</si>
  <si>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</si>
  <si>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</si>
  <si>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</si>
  <si>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</si>
  <si>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</si>
  <si>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</si>
  <si>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</si>
  <si>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</si>
  <si>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</si>
  <si>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</si>
  <si>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</si>
  <si>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</si>
  <si>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</si>
  <si>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</si>
  <si>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</si>
  <si>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</si>
  <si>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</si>
  <si>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</si>
  <si>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</si>
  <si>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</si>
  <si>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</si>
  <si>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</si>
  <si>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</si>
  <si>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</si>
  <si>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</si>
  <si>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</si>
  <si>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</si>
  <si>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</si>
  <si>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</si>
  <si>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</si>
  <si>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</si>
  <si>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</si>
  <si>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</si>
  <si>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</si>
  <si>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</si>
  <si>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</si>
  <si>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</si>
  <si>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</si>
  <si>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</si>
  <si>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</si>
  <si>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</si>
  <si>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</si>
  <si>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</si>
  <si>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</si>
  <si>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</si>
  <si>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</si>
  <si>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</si>
  <si>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</si>
  <si>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</si>
  <si>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</si>
  <si>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</si>
  <si>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</si>
  <si>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</si>
  <si>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</si>
  <si>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</si>
  <si>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</si>
  <si>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</si>
  <si>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</si>
  <si>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</si>
  <si>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</si>
  <si>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</si>
  <si>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</si>
  <si>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</si>
  <si>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</si>
  <si>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</si>
  <si>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</si>
  <si>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</si>
  <si>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</si>
  <si>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</si>
  <si>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</si>
  <si>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</si>
  <si>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</si>
  <si>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</si>
  <si>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</si>
  <si>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</si>
  <si>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</si>
  <si>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</si>
  <si>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</si>
  <si>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</si>
  <si>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</si>
  <si>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</si>
  <si>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</si>
  <si>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</si>
  <si>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</si>
  <si>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</si>
  <si>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</si>
  <si>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</si>
  <si>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</si>
  <si>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</si>
  <si>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</si>
  <si>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</si>
  <si>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</si>
  <si>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</si>
  <si>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</si>
  <si>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</si>
  <si>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</si>
  <si>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</si>
  <si>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</si>
  <si>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</si>
  <si>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</si>
  <si>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</si>
  <si>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</si>
  <si>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</si>
  <si>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</si>
  <si>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</si>
  <si>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</si>
  <si>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</si>
  <si>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</si>
  <si>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</si>
  <si>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</si>
  <si>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</si>
  <si>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</si>
  <si>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</si>
  <si>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</si>
  <si>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</si>
  <si>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</si>
  <si>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</si>
  <si>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</si>
  <si>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</si>
  <si>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</si>
  <si>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</si>
  <si>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</si>
  <si>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</si>
  <si>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</si>
  <si>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</si>
  <si>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</si>
  <si>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</si>
  <si>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</si>
  <si>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</si>
  <si>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</si>
  <si>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</si>
  <si>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</si>
  <si>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</si>
  <si>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</si>
  <si>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</si>
  <si>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</si>
  <si>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</si>
  <si>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</si>
  <si>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</si>
  <si>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</si>
  <si>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</si>
  <si>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</si>
  <si>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</si>
  <si>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</si>
  <si>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</si>
  <si>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</si>
  <si>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</si>
  <si>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</si>
  <si>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</si>
  <si>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</si>
  <si>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</si>
  <si>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</si>
  <si>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</si>
  <si>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</si>
  <si>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</si>
  <si>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</si>
  <si>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</si>
  <si>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</si>
  <si>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</si>
  <si>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</si>
  <si>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</si>
  <si>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</si>
  <si>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</si>
  <si>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</si>
  <si>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</si>
  <si>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</si>
  <si>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</si>
  <si>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</si>
  <si>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</si>
  <si>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</si>
  <si>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</si>
  <si>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</si>
  <si>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</si>
  <si>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</si>
  <si>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</si>
  <si>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</si>
  <si>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</si>
  <si>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</si>
  <si>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</si>
  <si>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</si>
  <si>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</si>
  <si>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</si>
  <si>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</si>
  <si>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</si>
  <si>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</si>
  <si>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</si>
  <si>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</si>
  <si>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</si>
  <si>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</si>
  <si>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</si>
  <si>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</si>
  <si>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</si>
  <si>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</si>
  <si>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</si>
  <si>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</si>
  <si>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</si>
  <si>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</si>
  <si>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</si>
  <si>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</si>
  <si>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</si>
  <si>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</si>
  <si>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</si>
  <si>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</si>
  <si>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</si>
  <si>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</si>
  <si>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</si>
  <si>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</si>
  <si>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</si>
  <si>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</si>
  <si>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</si>
  <si>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</si>
  <si>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</si>
  <si>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</si>
  <si>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</si>
  <si>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</si>
  <si>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</si>
  <si>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</si>
  <si>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</si>
  <si>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</si>
  <si>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</si>
  <si>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</si>
  <si>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</si>
  <si>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</si>
  <si>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</si>
  <si>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</si>
  <si>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</si>
  <si>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</si>
  <si>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</si>
  <si>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</si>
  <si>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</si>
  <si>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</si>
  <si>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</si>
  <si>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</si>
  <si>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</si>
  <si>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</si>
  <si>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</si>
  <si>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</si>
  <si>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</si>
  <si>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</si>
  <si>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</si>
  <si>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</si>
  <si>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</si>
  <si>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</si>
  <si>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</si>
  <si>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</si>
  <si>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</si>
  <si>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</si>
  <si>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</si>
  <si>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</si>
  <si>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</si>
  <si>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</si>
  <si>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</si>
  <si>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</si>
  <si>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</si>
  <si>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</si>
  <si>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</si>
  <si>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</si>
  <si>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</si>
  <si>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</si>
  <si>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</si>
  <si>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</si>
  <si>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</si>
  <si>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</si>
  <si>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</si>
  <si>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</si>
  <si>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</si>
  <si>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</si>
  <si>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</si>
  <si>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</si>
  <si>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</si>
  <si>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</si>
  <si>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</si>
  <si>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</si>
  <si>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</si>
  <si>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</si>
  <si>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</si>
  <si>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</si>
  <si>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</si>
  <si>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</si>
  <si>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</si>
  <si>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</si>
  <si>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</si>
  <si>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</si>
  <si>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</si>
  <si>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</si>
  <si>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</si>
  <si>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</si>
  <si>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</si>
  <si>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</si>
  <si>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</si>
  <si>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</si>
  <si>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</si>
  <si>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</si>
  <si>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</si>
  <si>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</si>
  <si>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</si>
  <si>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</si>
  <si>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</si>
  <si>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</si>
  <si>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</si>
  <si>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</si>
  <si>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</si>
  <si>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</si>
  <si>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</si>
  <si>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</si>
  <si>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</si>
  <si>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</si>
  <si>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</si>
  <si>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</si>
  <si>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</si>
  <si>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</si>
  <si>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</si>
  <si>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</si>
  <si>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</si>
  <si>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</si>
  <si>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</si>
  <si>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</si>
  <si>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</si>
  <si>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</si>
  <si>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</si>
  <si>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</si>
  <si>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</si>
  <si>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</si>
  <si>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</si>
  <si>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</si>
  <si>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</si>
  <si>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</si>
  <si>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</si>
  <si>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</si>
  <si>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</si>
  <si>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</si>
  <si>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</si>
  <si>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</si>
  <si>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</si>
  <si>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</si>
  <si>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</si>
  <si>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</si>
  <si>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</si>
  <si>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</si>
  <si>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</si>
  <si>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</si>
  <si>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</si>
  <si>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</si>
  <si>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</si>
  <si>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</si>
  <si>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</si>
  <si>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</si>
  <si>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</si>
  <si>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</si>
  <si>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</si>
  <si>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</si>
  <si>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</si>
  <si>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</si>
  <si>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</si>
  <si>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</si>
  <si>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</si>
  <si>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</si>
  <si>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</si>
  <si>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</si>
  <si>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</si>
  <si>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</si>
  <si>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</si>
  <si>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</si>
  <si>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</si>
  <si>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</si>
  <si>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</si>
  <si>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</si>
  <si>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</si>
  <si>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</si>
  <si>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</si>
  <si>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</si>
  <si>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</si>
  <si>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</si>
  <si>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</si>
  <si>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</si>
  <si>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</si>
  <si>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</si>
  <si>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</si>
  <si>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</si>
  <si>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</si>
  <si>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</si>
  <si>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</si>
  <si>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</si>
  <si>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</si>
  <si>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</si>
  <si>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</si>
  <si>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</si>
  <si>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</si>
  <si>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</si>
  <si>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</si>
  <si>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</si>
  <si>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</si>
  <si>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</si>
  <si>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</si>
  <si>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</si>
  <si>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</si>
  <si>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</si>
  <si>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</si>
  <si>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</si>
  <si>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</si>
  <si>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</si>
  <si>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</si>
  <si>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</si>
  <si>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</si>
  <si>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</si>
  <si>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</si>
  <si>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</si>
  <si>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</si>
  <si>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</si>
  <si>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</si>
  <si>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</si>
  <si>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</si>
  <si>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</si>
  <si>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</si>
  <si>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</si>
  <si>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</si>
  <si>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</si>
  <si>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</si>
  <si>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</si>
  <si>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</si>
  <si>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</si>
  <si>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</si>
  <si>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</si>
  <si>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</si>
  <si>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</si>
  <si>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</si>
  <si>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</si>
  <si>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</si>
  <si>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</si>
  <si>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</si>
  <si>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</si>
  <si>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</si>
  <si>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</si>
  <si>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</si>
  <si>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</si>
  <si>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</si>
  <si>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</si>
  <si>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</si>
  <si>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</si>
  <si>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</si>
  <si>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</si>
  <si>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</si>
  <si>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</si>
  <si>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</si>
  <si>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</si>
  <si>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</si>
  <si>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</si>
  <si>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</si>
  <si>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</si>
  <si>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</si>
  <si>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</si>
  <si>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</si>
  <si>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</si>
  <si>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</si>
  <si>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</si>
  <si>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</si>
  <si>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</si>
  <si>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</si>
  <si>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</si>
  <si>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</si>
  <si>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</si>
  <si>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</si>
  <si>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</si>
  <si>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</si>
  <si>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</si>
  <si>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</si>
  <si>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</si>
  <si>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</si>
  <si>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</si>
  <si>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</si>
  <si>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</si>
  <si>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</si>
  <si>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</si>
  <si>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</si>
  <si>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</si>
  <si>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</si>
  <si>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</si>
  <si>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</si>
  <si>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</si>
  <si>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</si>
  <si>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</si>
  <si>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</si>
  <si>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</si>
  <si>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</si>
  <si>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</si>
  <si>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</si>
  <si>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</si>
  <si>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</si>
  <si>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</si>
  <si>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</si>
  <si>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</si>
  <si>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</si>
  <si>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</si>
  <si>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</si>
  <si>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</si>
  <si>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</si>
  <si>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</si>
  <si>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</si>
  <si>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</si>
  <si>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</si>
  <si>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</si>
  <si>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</si>
  <si>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</si>
  <si>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</si>
  <si>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</si>
  <si>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</si>
  <si>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</si>
  <si>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</si>
  <si>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</si>
  <si>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</si>
  <si>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</si>
  <si>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</si>
  <si>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</si>
  <si>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</si>
  <si>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</si>
  <si>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</si>
  <si>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</si>
  <si>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</si>
  <si>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</si>
  <si>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</si>
  <si>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</si>
  <si>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</si>
  <si>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</si>
  <si>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</si>
  <si>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</si>
  <si>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</si>
  <si>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</si>
  <si>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</si>
  <si>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</si>
  <si>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</si>
  <si>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</si>
  <si>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</si>
  <si>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</si>
  <si>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</si>
  <si>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</si>
  <si>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</si>
  <si>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</si>
  <si>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</si>
  <si>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</si>
  <si>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</si>
  <si>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</si>
  <si>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</si>
  <si>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</si>
  <si>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</si>
  <si>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</si>
  <si>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</si>
  <si>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</si>
  <si>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</si>
  <si>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</si>
  <si>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</si>
  <si>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</si>
  <si>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</si>
  <si>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</si>
  <si>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</si>
  <si>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</si>
  <si>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</si>
  <si>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</si>
  <si>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</si>
  <si>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</si>
  <si>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</si>
  <si>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</si>
  <si>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</si>
  <si>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</si>
  <si>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</si>
  <si>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</si>
  <si>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</si>
  <si>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</si>
  <si>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</si>
  <si>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</si>
  <si>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</si>
  <si>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</si>
  <si>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</si>
  <si>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</si>
  <si>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</si>
  <si>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</si>
  <si>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</si>
  <si>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</si>
  <si>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</si>
  <si>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</si>
  <si>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</si>
  <si>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</si>
  <si>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</si>
  <si>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</si>
  <si>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</si>
  <si>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</si>
  <si>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</si>
  <si>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</si>
  <si>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</si>
  <si>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</si>
  <si>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</si>
  <si>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</si>
  <si>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</si>
  <si>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</si>
  <si>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</si>
  <si>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</si>
  <si>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</si>
  <si>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</si>
  <si>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</si>
  <si>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</si>
  <si>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</si>
  <si>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</si>
  <si>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</si>
  <si>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</si>
  <si>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</si>
  <si>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</si>
  <si>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</si>
  <si>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</si>
  <si>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</si>
  <si>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</si>
  <si>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</si>
  <si>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</si>
  <si>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</si>
  <si>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</si>
  <si>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</si>
  <si>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</si>
  <si>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</si>
  <si>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</si>
  <si>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</si>
  <si>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</si>
  <si>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</si>
  <si>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</si>
  <si>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</si>
  <si>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</si>
  <si>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</si>
  <si>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</si>
  <si>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</si>
  <si>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</si>
  <si>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</si>
  <si>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</si>
  <si>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</si>
  <si>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</si>
  <si>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</si>
  <si>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</si>
  <si>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</si>
  <si>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</si>
  <si>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</si>
  <si>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</si>
  <si>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</si>
  <si>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</si>
  <si>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</si>
  <si>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</si>
  <si>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</si>
  <si>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</si>
  <si>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</si>
  <si>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</si>
  <si>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</si>
  <si>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</si>
  <si>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</si>
  <si>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</si>
  <si>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</si>
  <si>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</si>
  <si>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</si>
  <si>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</si>
  <si>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</si>
  <si>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</si>
  <si>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</si>
  <si>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</si>
  <si>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</si>
  <si>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</si>
  <si>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</si>
  <si>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</si>
  <si>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</si>
  <si>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</si>
  <si>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</si>
  <si>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</si>
  <si>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</si>
  <si>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</si>
  <si>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</si>
  <si>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</si>
  <si>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</si>
  <si>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</si>
  <si>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</si>
  <si>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</si>
  <si>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</si>
  <si>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</si>
  <si>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</si>
  <si>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</si>
  <si>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</si>
  <si>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</si>
  <si>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</si>
  <si>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</si>
  <si>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</si>
  <si>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</si>
  <si>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</si>
  <si>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</si>
  <si>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</si>
  <si>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</si>
  <si>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</si>
  <si>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</si>
  <si>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</si>
  <si>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</si>
  <si>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</si>
  <si>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</si>
  <si>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</si>
  <si>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</si>
  <si>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</si>
  <si>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</si>
  <si>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</si>
  <si>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</si>
  <si>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</si>
  <si>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</si>
  <si>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</si>
  <si>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</si>
  <si>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</si>
  <si>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</si>
  <si>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</si>
  <si>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</si>
  <si>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</si>
  <si>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</si>
  <si>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</si>
  <si>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</si>
  <si>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</si>
  <si>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</si>
  <si>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</si>
  <si>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</si>
  <si>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</si>
  <si>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</si>
  <si>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</si>
  <si>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</si>
  <si>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</si>
  <si>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</si>
  <si>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</si>
  <si>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</si>
  <si>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</si>
  <si>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</si>
  <si>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</si>
  <si>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</si>
  <si>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</si>
  <si>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</si>
  <si>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</si>
  <si>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</si>
  <si>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</si>
  <si>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</si>
  <si>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</si>
  <si>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</si>
  <si>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</si>
  <si>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</si>
  <si>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</si>
  <si>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</si>
  <si>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</si>
  <si>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</si>
  <si>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</si>
  <si>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</si>
  <si>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</si>
  <si>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</si>
  <si>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</si>
  <si>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</si>
  <si>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</si>
  <si>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</si>
  <si>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</si>
  <si>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</si>
  <si>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</si>
  <si>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</si>
  <si>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</si>
  <si>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</si>
  <si>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</si>
  <si>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</si>
  <si>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</si>
  <si>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</si>
  <si>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</si>
  <si>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</si>
  <si>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</si>
  <si>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</si>
  <si>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</si>
  <si>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</si>
  <si>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</si>
  <si>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</si>
  <si>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</si>
  <si>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</si>
  <si>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</si>
  <si>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</si>
  <si>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</si>
  <si>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</si>
  <si>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</si>
  <si>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</si>
  <si>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</si>
  <si>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</si>
  <si>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</si>
  <si>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</si>
  <si>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</si>
  <si>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</si>
  <si>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</si>
  <si>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</si>
  <si>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</si>
  <si>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</si>
  <si>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</si>
  <si>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</si>
  <si>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</si>
  <si>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</si>
  <si>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</si>
  <si>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</si>
  <si>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</si>
  <si>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</si>
  <si>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</si>
  <si>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</si>
  <si>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</si>
  <si>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</si>
  <si>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</si>
  <si>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</si>
  <si>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</si>
  <si>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</si>
  <si>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</si>
  <si>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</si>
  <si>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</si>
  <si>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</si>
  <si>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</si>
  <si>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</si>
  <si>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</si>
  <si>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</si>
  <si>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</si>
  <si>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</si>
  <si>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</si>
  <si>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</si>
  <si>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</si>
  <si>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</si>
  <si>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</si>
  <si>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</si>
  <si>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</si>
  <si>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</si>
  <si>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</si>
  <si>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</si>
  <si>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</si>
  <si>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</si>
  <si>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</si>
  <si>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</si>
  <si>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</si>
  <si>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</si>
  <si>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</si>
  <si>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</si>
  <si>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</si>
  <si>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</si>
  <si>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</si>
  <si>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</si>
  <si>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</si>
  <si>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</si>
  <si>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</si>
  <si>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</si>
  <si>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</si>
  <si>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</si>
  <si>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</si>
  <si>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</si>
  <si>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</si>
  <si>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</si>
  <si>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</si>
  <si>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</si>
  <si>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</si>
  <si>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</si>
  <si>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</si>
  <si>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</si>
  <si>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</si>
  <si>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</si>
  <si>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</si>
  <si>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</si>
  <si>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</si>
  <si>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</si>
  <si>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</si>
  <si>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</si>
  <si>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</si>
  <si>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</si>
  <si>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</si>
  <si>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</si>
  <si>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</si>
  <si>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</si>
  <si>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</si>
  <si>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</si>
  <si>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</si>
  <si>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</si>
  <si>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</si>
  <si>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</si>
  <si>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</si>
  <si>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</si>
  <si>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</si>
  <si>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</si>
  <si>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</si>
  <si>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</si>
  <si>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</si>
  <si>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</si>
  <si>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</si>
  <si>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</si>
  <si>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</si>
  <si>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</si>
  <si>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</si>
  <si>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</si>
  <si>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</si>
  <si>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</si>
  <si>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</si>
  <si>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</si>
  <si>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</si>
  <si>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</si>
  <si>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</si>
  <si>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</si>
  <si>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</si>
  <si>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</si>
  <si>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</si>
  <si>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</si>
  <si>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</si>
  <si>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</si>
  <si>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</si>
  <si>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</si>
  <si>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</si>
  <si>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</si>
  <si>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</si>
  <si>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</si>
  <si>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</si>
  <si>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</si>
  <si>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</si>
  <si>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</si>
  <si>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</si>
  <si>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</si>
  <si>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</si>
  <si>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</si>
  <si>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</si>
  <si>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</si>
  <si>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</si>
  <si>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</si>
  <si>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</si>
  <si>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</si>
  <si>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</si>
  <si>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</si>
  <si>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</si>
  <si>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</si>
  <si>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</si>
  <si>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</si>
  <si>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</si>
  <si>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</si>
  <si>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</si>
  <si>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</si>
  <si>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</si>
  <si>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</si>
  <si>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</si>
  <si>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</si>
  <si>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</si>
  <si>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</si>
  <si>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</si>
  <si>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</si>
  <si>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</si>
  <si>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</si>
  <si>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</si>
  <si>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</si>
  <si>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</si>
  <si>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</si>
  <si>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</si>
  <si>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</si>
  <si>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</si>
  <si>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</si>
  <si>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</si>
  <si>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</si>
  <si>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</si>
  <si>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</si>
  <si>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</si>
  <si>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</si>
  <si>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</si>
  <si>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</si>
  <si>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</si>
  <si>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</si>
  <si>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</si>
  <si>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</si>
  <si>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</si>
  <si>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</si>
  <si>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</si>
  <si>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</si>
  <si>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</si>
  <si>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</si>
  <si>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</si>
  <si>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</si>
  <si>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</si>
  <si>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</si>
  <si>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</si>
  <si>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</si>
  <si>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</si>
  <si>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</si>
  <si>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</si>
  <si>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</si>
  <si>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</si>
  <si>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</si>
  <si>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</si>
  <si>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</si>
  <si>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</si>
  <si>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</si>
  <si>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</si>
  <si>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</si>
  <si>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</si>
  <si>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</si>
  <si>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</si>
  <si>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</si>
  <si>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</si>
  <si>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</si>
  <si>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</si>
  <si>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</si>
  <si>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</si>
  <si>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</si>
  <si>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</si>
  <si>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</si>
  <si>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</si>
  <si>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</si>
  <si>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</si>
  <si>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</si>
  <si>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</si>
  <si>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</si>
  <si>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</si>
  <si>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</si>
  <si>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</si>
  <si>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</si>
  <si>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</si>
  <si>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</si>
  <si>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</si>
  <si>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</si>
  <si>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</si>
  <si>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</si>
  <si>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</si>
  <si>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</si>
  <si>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</si>
  <si>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</si>
  <si>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</si>
  <si>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</si>
  <si>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</si>
  <si>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</si>
  <si>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</si>
  <si>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</si>
  <si>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</si>
  <si>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</si>
  <si>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</si>
  <si>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</si>
  <si>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</si>
  <si>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</si>
  <si>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</si>
  <si>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</si>
  <si>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</si>
  <si>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</si>
  <si>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</si>
  <si>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</si>
  <si>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</si>
  <si>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</si>
  <si>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</si>
  <si>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</si>
  <si>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</si>
  <si>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</si>
  <si>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</si>
  <si>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</si>
  <si>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</si>
  <si>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</si>
  <si>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</si>
  <si>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</si>
  <si>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</si>
  <si>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</si>
  <si>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</si>
  <si>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</si>
  <si>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</si>
  <si>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</si>
  <si>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</si>
  <si>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</si>
  <si>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</si>
  <si>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</si>
  <si>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</si>
  <si>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</si>
  <si>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</si>
  <si>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</si>
  <si>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</si>
  <si>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</si>
  <si>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</si>
  <si>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</si>
  <si>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</si>
  <si>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</si>
  <si>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</si>
  <si>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</si>
  <si>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</si>
  <si>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</si>
  <si>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</si>
  <si>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</si>
  <si>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</si>
  <si>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</si>
  <si>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</si>
  <si>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</si>
  <si>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</si>
  <si>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</si>
  <si>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</si>
  <si>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</si>
  <si>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</si>
  <si>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</si>
  <si>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</si>
  <si>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</si>
  <si>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</si>
  <si>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</si>
  <si>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</si>
  <si>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</si>
  <si>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</si>
  <si>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</si>
  <si>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</si>
  <si>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</si>
  <si>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</si>
  <si>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</si>
  <si>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</si>
  <si>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</si>
  <si>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</si>
  <si>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</si>
  <si>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</si>
  <si>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</si>
  <si>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</si>
  <si>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</si>
  <si>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</si>
  <si>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</si>
  <si>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</si>
  <si>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</si>
  <si>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</si>
  <si>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</si>
  <si>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</si>
  <si>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</si>
  <si>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</si>
  <si>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</si>
  <si>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</si>
  <si>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</si>
  <si>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</si>
  <si>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</si>
  <si>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</si>
  <si>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</si>
  <si>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</si>
  <si>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</si>
  <si>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</si>
  <si>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</si>
  <si>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</si>
  <si>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</si>
  <si>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</si>
  <si>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</si>
  <si>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</si>
  <si>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</si>
  <si>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</si>
  <si>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</si>
  <si>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</si>
  <si>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</si>
  <si>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</si>
  <si>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</si>
  <si>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</si>
  <si>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</si>
  <si>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</si>
  <si>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</si>
  <si>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</si>
  <si>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</si>
  <si>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</si>
  <si>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</si>
  <si>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</si>
  <si>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</si>
  <si>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</si>
  <si>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</si>
  <si>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</si>
  <si>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</si>
  <si>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</si>
  <si>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</si>
  <si>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</si>
  <si>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</si>
  <si>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</si>
  <si>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</si>
  <si>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</si>
  <si>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</si>
  <si>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</si>
  <si>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</si>
  <si>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</si>
  <si>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</si>
  <si>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</si>
  <si>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</si>
  <si>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</si>
  <si>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</si>
  <si>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</si>
  <si>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</si>
  <si>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</si>
  <si>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</si>
  <si>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</si>
  <si>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</si>
  <si>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</si>
  <si>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</si>
  <si>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</si>
  <si>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</si>
  <si>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</si>
  <si>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</si>
  <si>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</si>
  <si>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</si>
  <si>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</si>
  <si>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</si>
  <si>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</si>
  <si>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</si>
  <si>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</si>
  <si>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</si>
  <si>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</si>
  <si>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</si>
  <si>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</si>
  <si>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</si>
  <si>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</si>
  <si>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</si>
  <si>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</si>
  <si>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</si>
  <si>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</si>
  <si>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</si>
  <si>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</si>
  <si>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</si>
  <si>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</si>
  <si>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</si>
  <si>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</si>
  <si>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</si>
  <si>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</si>
  <si>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</si>
  <si>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</si>
  <si>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</si>
  <si>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</si>
  <si>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</si>
  <si>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</si>
  <si>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</si>
  <si>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</si>
  <si>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</si>
  <si>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</si>
  <si>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</si>
  <si>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</si>
  <si>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</si>
  <si>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</si>
  <si>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</si>
  <si>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</si>
  <si>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</si>
  <si>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</si>
  <si>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</si>
  <si>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</si>
  <si>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</si>
  <si>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</si>
  <si>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</si>
  <si>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</si>
  <si>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</si>
  <si>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</si>
  <si>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</si>
  <si>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</si>
  <si>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</si>
  <si>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</si>
  <si>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</si>
  <si>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</si>
  <si>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</si>
  <si>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</si>
  <si>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</si>
  <si>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</si>
  <si>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</si>
  <si>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</si>
  <si>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</si>
  <si>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</si>
  <si>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</si>
  <si>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</si>
  <si>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</si>
  <si>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</si>
  <si>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</si>
  <si>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</si>
  <si>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</si>
  <si>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</si>
  <si>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</si>
  <si>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</si>
  <si>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</si>
  <si>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</si>
  <si>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</si>
  <si>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</si>
  <si>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</si>
  <si>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</si>
  <si>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</si>
  <si>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</si>
  <si>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</si>
  <si>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</si>
  <si>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</si>
  <si>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</si>
  <si>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</si>
  <si>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</si>
  <si>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</si>
  <si>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</si>
  <si>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</si>
  <si>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</si>
  <si>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</si>
  <si>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</si>
  <si>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</si>
  <si>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</si>
  <si>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</si>
  <si>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</si>
  <si>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</si>
  <si>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</si>
  <si>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</si>
  <si>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</si>
  <si>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</si>
  <si>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</si>
  <si>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</si>
  <si>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</si>
  <si>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</si>
  <si>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</si>
  <si>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</si>
  <si>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</si>
  <si>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</si>
  <si>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</si>
  <si>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</si>
  <si>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</si>
  <si>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</si>
  <si>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</si>
  <si>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</si>
  <si>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</si>
  <si>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</si>
  <si>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</si>
  <si>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</si>
  <si>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</si>
  <si>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</si>
  <si>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</si>
  <si>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</si>
  <si>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</si>
  <si>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</si>
  <si>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</si>
  <si>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</si>
  <si>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</si>
  <si>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</si>
  <si>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</si>
  <si>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</si>
  <si>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</si>
  <si>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</si>
  <si>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</si>
  <si>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</si>
  <si>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</si>
  <si>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</si>
  <si>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</si>
  <si>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</si>
  <si>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</si>
  <si>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</si>
  <si>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</si>
  <si>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</si>
  <si>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</si>
  <si>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</si>
  <si>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</si>
  <si>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</si>
  <si>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</si>
  <si>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</si>
  <si>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</si>
  <si>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</si>
  <si>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</si>
  <si>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</si>
  <si>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</si>
  <si>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</si>
  <si>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</si>
  <si>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</si>
  <si>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</si>
  <si>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</si>
  <si>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</si>
  <si>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</si>
  <si>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</si>
  <si>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</si>
  <si>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</si>
  <si>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</si>
  <si>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</si>
  <si>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</si>
  <si>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</si>
  <si>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</si>
  <si>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</si>
  <si>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</si>
  <si>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</si>
  <si>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</si>
  <si>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</si>
  <si>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</si>
  <si>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</si>
  <si>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</si>
  <si>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</si>
  <si>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</si>
  <si>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</si>
  <si>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</si>
  <si>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</si>
  <si>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</si>
  <si>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</si>
  <si>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</si>
  <si>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</si>
  <si>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</si>
  <si>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</si>
  <si>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</si>
  <si>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</si>
  <si>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</si>
  <si>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</si>
  <si>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</si>
  <si>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</si>
  <si>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</si>
  <si>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</si>
  <si>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</si>
  <si>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</si>
  <si>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</si>
  <si>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</si>
  <si>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</si>
  <si>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</si>
  <si>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</si>
  <si>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</si>
  <si>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</si>
  <si>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</si>
  <si>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</si>
  <si>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</si>
  <si>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</si>
  <si>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</si>
  <si>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</si>
  <si>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</si>
  <si>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</si>
  <si>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</si>
  <si>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</si>
  <si>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</si>
  <si>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</si>
  <si>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</si>
  <si>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</si>
  <si>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</si>
  <si>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</si>
  <si>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</si>
  <si>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</si>
  <si>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</si>
  <si>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</si>
  <si>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</si>
  <si>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</si>
  <si>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</si>
  <si>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</si>
  <si>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</si>
  <si>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</si>
  <si>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</si>
  <si>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</si>
  <si>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</si>
  <si>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</si>
  <si>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</si>
  <si>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</si>
  <si>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</si>
  <si>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</si>
  <si>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</si>
  <si>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</si>
  <si>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</si>
  <si>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</si>
  <si>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</si>
  <si>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</si>
  <si>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</si>
  <si>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</si>
  <si>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</si>
  <si>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</si>
  <si>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</si>
  <si>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</si>
  <si>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</si>
  <si>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</si>
  <si>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</si>
  <si>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</si>
  <si>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</si>
  <si>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</si>
  <si>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</si>
  <si>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</si>
  <si>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</si>
  <si>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</si>
  <si>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</si>
  <si>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</si>
  <si>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</si>
  <si>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</si>
  <si>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</si>
  <si>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</si>
  <si>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</si>
  <si>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</si>
  <si>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</si>
  <si>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</si>
  <si>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</si>
  <si>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</si>
  <si>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</si>
  <si>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</si>
  <si>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</si>
  <si>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</si>
  <si>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</si>
  <si>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</si>
  <si>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</si>
  <si>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</si>
  <si>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</si>
  <si>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</si>
  <si>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</si>
  <si>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</si>
  <si>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</si>
  <si>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</si>
  <si>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</si>
  <si>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</si>
  <si>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</si>
  <si>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</si>
  <si>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</si>
  <si>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</si>
  <si>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</si>
  <si>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</si>
  <si>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</si>
  <si>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</si>
  <si>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</si>
  <si>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</si>
  <si>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</si>
  <si>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</si>
  <si>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</si>
  <si>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</si>
  <si>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</si>
  <si>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</si>
  <si>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</si>
  <si>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</si>
  <si>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</si>
  <si>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</si>
  <si>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</si>
  <si>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</si>
  <si>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</si>
  <si>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</si>
  <si>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</si>
  <si>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</si>
  <si>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</si>
  <si>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</si>
  <si>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</si>
  <si>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</si>
  <si>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</si>
  <si>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</si>
  <si>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</si>
  <si>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</si>
  <si>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</si>
  <si>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</si>
  <si>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</si>
  <si>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</si>
  <si>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</si>
  <si>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</si>
  <si>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</si>
  <si>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</si>
  <si>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</si>
  <si>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</si>
  <si>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</si>
  <si>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</si>
  <si>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</si>
  <si>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</si>
  <si>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</si>
  <si>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</si>
  <si>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</si>
  <si>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</si>
  <si>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</si>
  <si>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</si>
  <si>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</si>
  <si>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</si>
  <si>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</si>
  <si>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</si>
  <si>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</si>
  <si>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</si>
  <si>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</si>
  <si>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</si>
  <si>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</si>
  <si>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</si>
  <si>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</si>
  <si>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</si>
  <si>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</si>
  <si>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</si>
  <si>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</si>
  <si>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</si>
  <si>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</si>
  <si>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</si>
  <si>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</si>
  <si>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</si>
  <si>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</si>
  <si>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</si>
  <si>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</si>
  <si>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</si>
  <si>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</si>
  <si>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</si>
  <si>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</si>
  <si>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</si>
  <si>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</si>
  <si>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</si>
  <si>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</si>
  <si>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</si>
  <si>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</si>
  <si>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</si>
  <si>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</si>
  <si>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</si>
  <si>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</si>
  <si>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</si>
  <si>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</si>
  <si>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</si>
  <si>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</si>
  <si>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</si>
  <si>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</si>
  <si>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</si>
  <si>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</si>
  <si>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</si>
  <si>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</si>
  <si>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</si>
  <si>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</si>
  <si>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</si>
  <si>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</si>
  <si>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</si>
  <si>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</si>
  <si>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</si>
  <si>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</si>
  <si>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</si>
  <si>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</si>
  <si>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</si>
  <si>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</si>
  <si>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</si>
  <si>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</si>
  <si>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</si>
  <si>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</si>
  <si>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</si>
  <si>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</si>
  <si>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</si>
  <si>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</si>
  <si>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</si>
  <si>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</si>
  <si>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</si>
  <si>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</si>
  <si>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</si>
  <si>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</si>
  <si>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</si>
  <si>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</si>
  <si>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</si>
  <si>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</si>
  <si>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</si>
  <si>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</si>
  <si>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</si>
  <si>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</si>
  <si>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</si>
  <si>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</si>
  <si>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</si>
  <si>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</si>
  <si>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</si>
  <si>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</si>
  <si>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</si>
  <si>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</si>
  <si>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</si>
  <si>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</si>
  <si>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</si>
  <si>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</si>
  <si>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</si>
  <si>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</si>
  <si>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</si>
  <si>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</si>
  <si>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</si>
  <si>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</si>
  <si>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</si>
  <si>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</si>
  <si>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</si>
  <si>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</si>
  <si>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</si>
  <si>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</si>
  <si>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</si>
  <si>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</si>
  <si>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</si>
  <si>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</si>
  <si>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</si>
  <si>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</si>
  <si>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</si>
  <si>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</si>
  <si>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</si>
  <si>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</si>
  <si>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</si>
  <si>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</si>
  <si>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</si>
  <si>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</si>
  <si>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</si>
  <si>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</si>
  <si>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</si>
  <si>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</si>
  <si>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</si>
  <si>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</si>
  <si>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</si>
  <si>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</si>
  <si>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</si>
  <si>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</si>
  <si>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</si>
  <si>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</si>
  <si>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</si>
  <si>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</si>
  <si>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</si>
  <si>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</si>
  <si>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</si>
  <si>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</si>
  <si>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</si>
  <si>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</si>
  <si>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</si>
  <si>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</si>
  <si>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</si>
  <si>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</si>
  <si>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</si>
  <si>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</si>
  <si>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</si>
  <si>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</si>
  <si>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</si>
  <si>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</si>
  <si>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</si>
  <si>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</si>
  <si>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</si>
  <si>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</si>
  <si>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</si>
  <si>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</si>
  <si>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</si>
  <si>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</si>
  <si>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</si>
  <si>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</si>
  <si>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</si>
  <si>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</si>
  <si>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</si>
  <si>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</si>
  <si>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</si>
  <si>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</si>
  <si>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</si>
  <si>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</si>
  <si>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</si>
  <si>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</si>
  <si>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</si>
  <si>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</si>
  <si>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</si>
  <si>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</si>
  <si>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</si>
  <si>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</si>
  <si>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</si>
  <si>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</si>
  <si>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</si>
  <si>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</si>
  <si>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</si>
  <si>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</si>
  <si>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</si>
  <si>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</si>
  <si>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</si>
  <si>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</si>
  <si>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</si>
  <si>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</si>
  <si>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</si>
  <si>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</si>
  <si>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</si>
  <si>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</si>
  <si>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</si>
  <si>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</si>
  <si>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</si>
  <si>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</si>
  <si>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</si>
  <si>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</si>
  <si>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</si>
  <si>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</si>
  <si>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</si>
  <si>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</si>
  <si>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</si>
  <si>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</si>
  <si>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</si>
  <si>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</si>
  <si>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</si>
  <si>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</si>
  <si>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</si>
  <si>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</si>
  <si>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</si>
  <si>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</si>
  <si>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</si>
  <si>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</si>
  <si>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</si>
  <si>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</si>
  <si>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</si>
  <si>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</si>
  <si>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</si>
  <si>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</si>
  <si>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</si>
  <si>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</si>
  <si>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</si>
  <si>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</si>
  <si>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</si>
  <si>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</si>
  <si>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</si>
  <si>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</si>
  <si>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</si>
  <si>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</si>
  <si>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</si>
  <si>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</si>
  <si>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</si>
  <si>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</si>
  <si>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</si>
  <si>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</si>
  <si>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</si>
  <si>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</si>
  <si>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</si>
  <si>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</si>
  <si>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</si>
  <si>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</si>
  <si>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</si>
  <si>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</si>
  <si>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</si>
  <si>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</si>
  <si>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</si>
  <si>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</si>
  <si>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</si>
  <si>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</si>
  <si>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</si>
  <si>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</si>
  <si>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</si>
  <si>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</si>
  <si>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</si>
  <si>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</si>
  <si>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</si>
  <si>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</si>
  <si>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</si>
  <si>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</si>
  <si>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</si>
  <si>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</si>
  <si>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</si>
  <si>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</si>
  <si>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</si>
  <si>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</si>
  <si>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</si>
  <si>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</si>
  <si>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</si>
  <si>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</si>
  <si>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</si>
  <si>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</si>
  <si>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</si>
  <si>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</si>
  <si>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</si>
  <si>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</si>
  <si>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</si>
  <si>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</si>
  <si>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</si>
  <si>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</si>
  <si>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</si>
  <si>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</si>
  <si>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</si>
  <si>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</si>
  <si>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</si>
  <si>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</si>
  <si>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</si>
  <si>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</si>
  <si>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</si>
  <si>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</si>
  <si>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</si>
  <si>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</si>
  <si>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</si>
  <si>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</si>
  <si>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</si>
  <si>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</si>
  <si>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</si>
  <si>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</si>
  <si>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</si>
  <si>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</si>
  <si>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</si>
  <si>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</si>
  <si>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</si>
  <si>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</si>
  <si>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</si>
  <si>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</si>
  <si>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</si>
  <si>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</si>
  <si>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</si>
  <si>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</si>
  <si>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</si>
  <si>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</si>
  <si>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</si>
  <si>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</si>
  <si>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</si>
  <si>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</si>
  <si>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</si>
  <si>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</si>
  <si>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</si>
  <si>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</si>
  <si>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</si>
  <si>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</si>
  <si>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</si>
  <si>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</si>
  <si>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</si>
  <si>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</si>
  <si>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</si>
  <si>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</si>
  <si>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</si>
  <si>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</si>
  <si>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</si>
  <si>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</si>
  <si>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</si>
  <si>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</si>
  <si>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</si>
  <si>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</si>
  <si>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</si>
  <si>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</si>
  <si>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</si>
  <si>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</si>
  <si>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</si>
  <si>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</si>
  <si>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</si>
  <si>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</si>
  <si>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</si>
  <si>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</si>
  <si>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</si>
  <si>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</si>
  <si>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</si>
  <si>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</si>
  <si>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</si>
  <si>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</si>
  <si>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</si>
  <si>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</si>
  <si>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</si>
  <si>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</si>
  <si>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</si>
  <si>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</si>
  <si>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</si>
  <si>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</si>
  <si>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</si>
  <si>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</si>
  <si>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</si>
  <si>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</si>
  <si>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</si>
  <si>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</si>
  <si>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</si>
  <si>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</si>
  <si>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</si>
  <si>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</si>
  <si>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</si>
  <si>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</si>
  <si>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</si>
  <si>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</si>
  <si>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</si>
  <si>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</si>
  <si>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</si>
  <si>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</si>
  <si>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</si>
  <si>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</si>
  <si>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</si>
  <si>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</si>
  <si>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</si>
  <si>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</si>
  <si>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</si>
  <si>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</si>
  <si>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</si>
  <si>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</si>
  <si>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</si>
  <si>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</si>
  <si>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</si>
  <si>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</si>
  <si>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</si>
  <si>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</si>
  <si>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</si>
  <si>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</si>
  <si>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</si>
  <si>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</si>
  <si>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</si>
  <si>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</si>
  <si>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</si>
  <si>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</si>
  <si>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</si>
  <si>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</si>
  <si>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</si>
  <si>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</si>
  <si>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</si>
  <si>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</si>
  <si>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</si>
  <si>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</si>
  <si>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</si>
  <si>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</si>
  <si>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</si>
  <si>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</si>
  <si>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</si>
  <si>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</si>
  <si>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</si>
  <si>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</si>
  <si>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</si>
  <si>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</si>
  <si>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</si>
  <si>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</si>
  <si>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</si>
  <si>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</si>
  <si>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</si>
  <si>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</si>
  <si>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</si>
  <si>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</si>
  <si>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</si>
  <si>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</si>
  <si>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</si>
  <si>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</si>
  <si>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</si>
  <si>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</si>
  <si>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</si>
  <si>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</si>
  <si>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</si>
  <si>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</si>
  <si>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</si>
  <si>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</si>
  <si>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</si>
  <si>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</si>
  <si>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</si>
  <si>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</si>
  <si>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</si>
  <si>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</si>
  <si>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</si>
  <si>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</si>
  <si>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</si>
  <si>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</si>
  <si>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</si>
  <si>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</si>
  <si>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</si>
  <si>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</si>
  <si>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</si>
  <si>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</si>
  <si>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</si>
  <si>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</si>
  <si>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</si>
  <si>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</si>
  <si>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</si>
  <si>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</si>
  <si>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</si>
  <si>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</si>
  <si>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</si>
  <si>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</si>
  <si>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</si>
  <si>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</si>
  <si>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</si>
  <si>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</si>
  <si>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</si>
  <si>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</si>
  <si>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</si>
  <si>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</si>
  <si>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</si>
  <si>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</si>
  <si>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</si>
  <si>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</si>
  <si>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</si>
  <si>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</si>
  <si>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</si>
  <si>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</si>
  <si>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</si>
  <si>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</si>
  <si>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</si>
  <si>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</si>
  <si>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</si>
  <si>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</si>
  <si>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</si>
  <si>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</si>
  <si>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</si>
  <si>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</si>
  <si>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</si>
  <si>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</si>
  <si>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</si>
  <si>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</si>
  <si>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</si>
  <si>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</si>
  <si>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</si>
  <si>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</si>
  <si>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</si>
  <si>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</si>
  <si>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</si>
  <si>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</si>
  <si>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</si>
  <si>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</si>
  <si>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</si>
  <si>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</si>
  <si>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</si>
  <si>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</si>
  <si>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</si>
  <si>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</si>
  <si>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</si>
  <si>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</si>
  <si>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</si>
  <si>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</si>
  <si>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</si>
  <si>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</si>
  <si>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</si>
  <si>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</si>
  <si>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</si>
  <si>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</si>
  <si>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</si>
  <si>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</si>
  <si>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</si>
  <si>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</si>
  <si>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</si>
  <si>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</si>
  <si>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</si>
  <si>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</si>
  <si>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</si>
  <si>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</si>
  <si>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</si>
  <si>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</si>
  <si>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</si>
  <si>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</si>
  <si>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</si>
  <si>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</si>
  <si>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</si>
  <si>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</si>
  <si>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</si>
  <si>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</si>
  <si>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</si>
  <si>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</si>
  <si>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</si>
  <si>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</si>
  <si>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</si>
  <si>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</si>
  <si>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</si>
  <si>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</si>
  <si>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</si>
  <si>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</si>
  <si>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</si>
  <si>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</si>
  <si>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</si>
  <si>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</si>
  <si>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</si>
  <si>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</si>
  <si>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</si>
  <si>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</si>
  <si>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</si>
  <si>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</si>
  <si>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</si>
  <si>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</si>
  <si>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</si>
  <si>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</si>
  <si>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</si>
  <si>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</si>
  <si>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</si>
  <si>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</si>
  <si>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</si>
  <si>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</si>
  <si>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</si>
  <si>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</si>
  <si>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</si>
  <si>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</si>
  <si>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</si>
  <si>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</si>
  <si>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</si>
  <si>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</si>
  <si>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</si>
  <si>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</si>
  <si>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</si>
  <si>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</si>
  <si>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</si>
  <si>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</si>
  <si>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</si>
  <si>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</si>
  <si>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</si>
  <si>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</si>
  <si>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</si>
  <si>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</si>
  <si>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</si>
  <si>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</si>
  <si>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</si>
  <si>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</si>
  <si>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</si>
  <si>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</si>
  <si>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</si>
  <si>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</si>
  <si>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</si>
  <si>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</si>
  <si>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</si>
  <si>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</si>
  <si>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</si>
  <si>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</si>
  <si>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</si>
  <si>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</si>
  <si>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</si>
  <si>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</si>
  <si>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</si>
  <si>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</si>
  <si>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</si>
  <si>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</si>
  <si>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</si>
  <si>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</si>
  <si>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</si>
  <si>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</si>
  <si>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</si>
  <si>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</si>
  <si>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</si>
  <si>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</si>
  <si>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</si>
  <si>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</si>
  <si>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</si>
  <si>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</si>
  <si>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</si>
  <si>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</si>
  <si>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</si>
  <si>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</si>
  <si>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</si>
  <si>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</si>
  <si>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</si>
  <si>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</si>
  <si>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</si>
  <si>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</si>
  <si>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</si>
  <si>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</si>
  <si>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</si>
  <si>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</si>
  <si>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</si>
  <si>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</si>
  <si>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</si>
  <si>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</si>
  <si>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</si>
  <si>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</si>
  <si>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</si>
  <si>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</si>
  <si>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</si>
  <si>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</si>
  <si>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</si>
  <si>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</si>
  <si>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</si>
  <si>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</si>
  <si>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</si>
  <si>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</si>
  <si>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</si>
  <si>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</si>
  <si>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</si>
  <si>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</si>
  <si>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</si>
  <si>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</si>
  <si>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</si>
  <si>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</si>
  <si>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</si>
  <si>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</si>
  <si>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</si>
  <si>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</si>
  <si>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</si>
  <si>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</si>
  <si>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</si>
  <si>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</si>
  <si>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</si>
  <si>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</si>
  <si>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</si>
  <si>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</si>
  <si>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</si>
  <si>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</si>
  <si>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</si>
  <si>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</si>
  <si>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</si>
  <si>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</si>
  <si>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</si>
  <si>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</si>
  <si>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</si>
  <si>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</si>
  <si>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</si>
  <si>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</si>
  <si>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</si>
  <si>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</si>
  <si>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</si>
  <si>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</si>
  <si>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</si>
  <si>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</si>
  <si>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</si>
  <si>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</si>
  <si>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</si>
  <si>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</si>
  <si>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</si>
  <si>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</si>
  <si>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</si>
  <si>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</si>
  <si>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</si>
  <si>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</si>
  <si>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</si>
  <si>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</si>
  <si>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</si>
  <si>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</si>
  <si>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</si>
  <si>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</si>
  <si>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</si>
  <si>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</si>
  <si>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</si>
  <si>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</si>
  <si>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</si>
  <si>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</si>
  <si>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</si>
  <si>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</si>
  <si>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</si>
  <si>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</si>
  <si>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</si>
  <si>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</si>
  <si>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</si>
  <si>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</si>
  <si>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</si>
  <si>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</si>
  <si>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</si>
  <si>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</si>
  <si>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</si>
  <si>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</si>
  <si>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</si>
  <si>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</si>
  <si>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</si>
  <si>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</si>
  <si>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</si>
  <si>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</si>
  <si>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</si>
  <si>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</si>
  <si>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</si>
  <si>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</si>
  <si>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</si>
  <si>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</si>
  <si>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</si>
  <si>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</si>
  <si>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</si>
  <si>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</si>
  <si>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</si>
  <si>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</si>
  <si>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</si>
  <si>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</si>
  <si>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</si>
  <si>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</si>
  <si>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</si>
  <si>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</si>
  <si>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</si>
  <si>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</si>
  <si>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</si>
  <si>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</si>
  <si>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</si>
  <si>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</si>
  <si>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</si>
  <si>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</si>
  <si>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</si>
  <si>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</si>
  <si>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</si>
  <si>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</si>
  <si>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</si>
  <si>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</si>
  <si>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</si>
  <si>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</si>
  <si>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</si>
  <si>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</si>
  <si>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</si>
  <si>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</si>
  <si>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</si>
  <si>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</si>
  <si>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</si>
  <si>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</si>
  <si>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</si>
  <si>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</si>
  <si>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</si>
  <si>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</si>
  <si>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</si>
  <si>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</si>
  <si>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</si>
  <si>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</si>
  <si>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</si>
  <si>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</si>
  <si>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</si>
  <si>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</si>
  <si>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</si>
  <si>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</si>
  <si>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</si>
  <si>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</si>
  <si>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</si>
  <si>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</si>
  <si>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</si>
  <si>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</si>
  <si>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</si>
  <si>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</si>
  <si>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</si>
  <si>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</si>
  <si>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</si>
  <si>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</si>
  <si>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</si>
  <si>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</si>
  <si>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</si>
  <si>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</si>
  <si>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</si>
  <si>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</si>
  <si>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</si>
  <si>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</si>
  <si>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</si>
  <si>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</si>
  <si>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</si>
  <si>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</si>
  <si>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</si>
  <si>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</si>
  <si>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</si>
  <si>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</si>
  <si>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</si>
  <si>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</si>
  <si>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</si>
  <si>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</si>
  <si>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</si>
  <si>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</si>
  <si>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</si>
  <si>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</si>
  <si>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</si>
  <si>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</si>
  <si>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</si>
  <si>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</si>
  <si>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</si>
  <si>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</si>
  <si>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</si>
  <si>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</si>
  <si>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</si>
  <si>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</si>
  <si>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</si>
  <si>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</si>
  <si>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</si>
  <si>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</si>
  <si>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</si>
  <si>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</si>
  <si>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</si>
  <si>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</si>
  <si>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</si>
  <si>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</si>
  <si>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</si>
  <si>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</si>
  <si>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</si>
  <si>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</si>
  <si>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</si>
  <si>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</si>
  <si>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</si>
  <si>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</si>
  <si>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</si>
  <si>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</si>
  <si>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</si>
  <si>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</si>
  <si>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</si>
  <si>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</si>
  <si>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</si>
  <si>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</si>
  <si>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</si>
  <si>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</si>
  <si>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</si>
  <si>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</si>
  <si>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</si>
  <si>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</si>
  <si>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</si>
  <si>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</si>
  <si>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</si>
  <si>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</si>
  <si>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</si>
  <si>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</si>
  <si>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</si>
  <si>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</si>
  <si>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</si>
  <si>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</si>
  <si>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</si>
  <si>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</si>
  <si>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</si>
  <si>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</si>
  <si>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</si>
  <si>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</si>
  <si>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</si>
  <si>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</si>
  <si>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</si>
  <si>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</si>
  <si>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</si>
  <si>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</si>
  <si>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</si>
  <si>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</si>
  <si>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</si>
  <si>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</si>
  <si>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</si>
  <si>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</si>
  <si>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</si>
  <si>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</si>
  <si>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</si>
  <si>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</si>
  <si>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</si>
  <si>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</si>
  <si>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</si>
  <si>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</si>
  <si>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</si>
  <si>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</si>
  <si>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</si>
  <si>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</si>
  <si>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</si>
  <si>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</si>
  <si>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</si>
  <si>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</si>
  <si>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</si>
  <si>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</si>
  <si>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</si>
  <si>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</si>
  <si>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</si>
  <si>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</si>
  <si>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</si>
  <si>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</si>
  <si>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</si>
  <si>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</si>
  <si>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</si>
  <si>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</si>
  <si>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</si>
  <si>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</si>
  <si>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</si>
  <si>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</si>
  <si>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</si>
  <si>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</si>
  <si>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</si>
  <si>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</si>
  <si>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</si>
  <si>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</si>
  <si>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</si>
  <si>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</si>
  <si>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</si>
  <si>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</si>
  <si>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</si>
  <si>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</si>
  <si>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</si>
  <si>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</si>
  <si>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</si>
  <si>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</si>
  <si>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</si>
  <si>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</si>
  <si>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</si>
  <si>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</si>
  <si>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</si>
  <si>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</si>
  <si>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</si>
  <si>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</si>
  <si>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</si>
  <si>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</si>
  <si>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</si>
  <si>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</si>
  <si>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</si>
  <si>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</si>
  <si>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</si>
  <si>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</si>
  <si>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</si>
  <si>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</si>
  <si>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</si>
  <si>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</si>
  <si>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</si>
  <si>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</si>
  <si>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</si>
  <si>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</si>
  <si>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</si>
  <si>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</si>
  <si>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</si>
  <si>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</si>
  <si>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</si>
  <si>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</si>
  <si>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</si>
  <si>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</si>
  <si>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</si>
  <si>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</si>
  <si>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</si>
  <si>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</si>
  <si>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</si>
  <si>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</si>
  <si>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</si>
  <si>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</si>
  <si>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</si>
  <si>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</si>
  <si>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</si>
  <si>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</si>
  <si>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</si>
  <si>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</si>
  <si>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</si>
  <si>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</si>
  <si>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</si>
  <si>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</si>
  <si>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</si>
  <si>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</si>
  <si>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</si>
  <si>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</si>
  <si>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</si>
  <si>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</si>
  <si>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</si>
  <si>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</si>
  <si>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</si>
  <si>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</si>
  <si>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</si>
  <si>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</si>
  <si>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</si>
  <si>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</si>
  <si>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</si>
  <si>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</si>
  <si>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</si>
  <si>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</si>
  <si>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</si>
  <si>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</si>
  <si>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</si>
  <si>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</si>
  <si>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</si>
  <si>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</si>
  <si>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</si>
  <si>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</si>
  <si>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</si>
  <si>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</si>
  <si>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</si>
  <si>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</si>
  <si>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</si>
  <si>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</si>
  <si>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</si>
  <si>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</si>
  <si>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</si>
  <si>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</si>
  <si>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</si>
  <si>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</si>
  <si>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</si>
  <si>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</si>
  <si>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</si>
  <si>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</si>
  <si>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</si>
  <si>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</si>
  <si>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</si>
  <si>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</si>
  <si>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</si>
  <si>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</si>
  <si>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</si>
  <si>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</si>
  <si>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</si>
  <si>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</si>
  <si>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</si>
  <si>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</si>
  <si>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</si>
  <si>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</si>
  <si>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</si>
  <si>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</si>
  <si>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</si>
  <si>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</si>
  <si>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</si>
  <si>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</si>
  <si>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</si>
  <si>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</si>
  <si>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</si>
  <si>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</si>
  <si>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</si>
  <si>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</si>
  <si>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</si>
  <si>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</si>
  <si>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</si>
  <si>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</si>
  <si>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</si>
  <si>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</si>
  <si>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</si>
  <si>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</si>
  <si>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</si>
  <si>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</si>
  <si>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</si>
  <si>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</si>
  <si>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</si>
  <si>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</si>
  <si>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</si>
  <si>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</si>
  <si>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</si>
  <si>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</si>
  <si>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</si>
  <si>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</si>
  <si>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</si>
  <si>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</si>
  <si>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</si>
  <si>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</si>
  <si>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</si>
  <si>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</si>
  <si>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</si>
  <si>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</si>
  <si>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</si>
  <si>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</si>
  <si>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</si>
  <si>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</si>
  <si>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</si>
  <si>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</si>
  <si>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</si>
  <si>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</si>
  <si>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</si>
  <si>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</si>
  <si>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</si>
  <si>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</si>
  <si>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</si>
  <si>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</si>
  <si>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</si>
  <si>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</si>
  <si>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</si>
  <si>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</si>
  <si>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</si>
  <si>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</si>
  <si>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</si>
  <si>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</si>
  <si>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</si>
  <si>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</si>
  <si>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</si>
  <si>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</si>
  <si>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</si>
  <si>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</si>
  <si>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</si>
  <si>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</si>
  <si>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</si>
  <si>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</si>
  <si>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</si>
  <si>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</si>
  <si>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</si>
  <si>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</si>
  <si>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</si>
  <si>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</si>
  <si>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</si>
  <si>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</si>
  <si>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</si>
  <si>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</si>
  <si>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</si>
  <si>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</si>
  <si>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</si>
  <si>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</si>
  <si>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</si>
  <si>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</si>
  <si>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</si>
  <si>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</si>
  <si>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</si>
  <si>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</si>
  <si>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</si>
  <si>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</si>
  <si>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</si>
  <si>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</si>
  <si>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</si>
  <si>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</si>
  <si>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</si>
  <si>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</si>
  <si>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</si>
  <si>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</si>
  <si>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</si>
  <si>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</si>
  <si>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</si>
  <si>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</si>
  <si>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</si>
  <si>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</si>
  <si>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</si>
  <si>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</si>
  <si>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</si>
  <si>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</si>
  <si>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</si>
  <si>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</si>
  <si>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</si>
  <si>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</si>
  <si>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</si>
  <si>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</si>
  <si>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</si>
  <si>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</si>
  <si>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</si>
  <si>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</si>
  <si>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</si>
  <si>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</si>
  <si>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</si>
  <si>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</si>
  <si>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</si>
  <si>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</si>
  <si>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</si>
  <si>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</si>
  <si>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</si>
  <si>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</si>
  <si>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</si>
  <si>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</si>
  <si>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</si>
  <si>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</si>
  <si>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</si>
  <si>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</si>
  <si>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</si>
  <si>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</si>
  <si>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</si>
  <si>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</si>
  <si>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</si>
  <si>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</si>
  <si>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</si>
  <si>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</si>
  <si>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</si>
  <si>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</si>
  <si>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</si>
  <si>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</si>
  <si>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</si>
  <si>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</si>
  <si>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</si>
  <si>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</si>
  <si>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</si>
  <si>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</si>
  <si>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</si>
  <si>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</si>
  <si>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</si>
  <si>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</si>
  <si>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</si>
  <si>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</si>
  <si>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</si>
  <si>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</si>
  <si>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</si>
  <si>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</si>
  <si>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</si>
  <si>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</si>
  <si>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</si>
  <si>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</si>
  <si>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</si>
  <si>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</si>
  <si>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</si>
  <si>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</si>
  <si>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</si>
  <si>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</si>
  <si>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</si>
  <si>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</si>
  <si>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</si>
  <si>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</si>
  <si>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</si>
  <si>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</si>
  <si>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</si>
  <si>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</si>
  <si>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</si>
  <si>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</si>
  <si>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</si>
  <si>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</si>
  <si>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</si>
  <si>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</si>
  <si>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</si>
  <si>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</si>
  <si>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</si>
  <si>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</si>
  <si>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</si>
  <si>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</si>
  <si>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</si>
  <si>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</si>
  <si>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</si>
  <si>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</si>
  <si>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</si>
  <si>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</si>
  <si>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</si>
  <si>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</si>
  <si>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</si>
  <si>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</si>
  <si>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</si>
  <si>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</si>
  <si>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</si>
  <si>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</si>
  <si>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</si>
  <si>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</si>
  <si>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</si>
  <si>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</si>
  <si>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</si>
  <si>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</si>
  <si>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</si>
  <si>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</si>
  <si>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</si>
  <si>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</si>
  <si>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</si>
  <si>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</si>
  <si>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</si>
  <si>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</si>
  <si>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</si>
  <si>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</si>
  <si>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</si>
  <si>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</si>
  <si>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</si>
  <si>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</si>
  <si>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</si>
  <si>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</si>
  <si>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</si>
  <si>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</si>
  <si>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</si>
  <si>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</si>
  <si>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</si>
  <si>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</si>
  <si>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</si>
  <si>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</si>
  <si>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</si>
  <si>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</si>
  <si>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</si>
  <si>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</si>
  <si>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</si>
  <si>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</si>
  <si>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</si>
  <si>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</si>
  <si>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</si>
  <si>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</si>
  <si>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</si>
  <si>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</si>
  <si>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</si>
  <si>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</si>
  <si>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</si>
  <si>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</si>
  <si>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</si>
  <si>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</si>
  <si>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</si>
  <si>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</si>
  <si>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</si>
  <si>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</si>
  <si>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</si>
  <si>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</si>
  <si>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</si>
  <si>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</si>
  <si>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</si>
  <si>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</si>
  <si>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</si>
  <si>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</si>
  <si>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</si>
  <si>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</si>
  <si>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</si>
  <si>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</si>
  <si>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</si>
  <si>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</si>
  <si>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</si>
  <si>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</si>
  <si>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</si>
  <si>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</si>
  <si>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</si>
  <si>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</si>
  <si>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</si>
  <si>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</si>
  <si>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</si>
  <si>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</si>
  <si>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</si>
  <si>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</si>
  <si>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</si>
  <si>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</si>
  <si>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</si>
  <si>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</si>
  <si>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</si>
  <si>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</si>
  <si>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</si>
  <si>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</si>
  <si>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</si>
  <si>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</si>
  <si>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</si>
  <si>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</si>
  <si>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</si>
  <si>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</si>
  <si>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</si>
  <si>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</si>
  <si>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</si>
  <si>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</si>
  <si>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</si>
  <si>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</si>
  <si>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</si>
  <si>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</si>
  <si>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</si>
  <si>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</si>
  <si>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</si>
  <si>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</si>
  <si>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</si>
  <si>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</si>
  <si>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</si>
  <si>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</si>
  <si>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</si>
  <si>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</si>
  <si>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</si>
  <si>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</si>
  <si>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</si>
  <si>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</si>
  <si>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</si>
  <si>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</si>
  <si>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</si>
  <si>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</si>
  <si>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</si>
  <si>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</si>
  <si>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</si>
  <si>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</si>
  <si>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</si>
  <si>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</si>
  <si>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</si>
  <si>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</si>
  <si>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</si>
  <si>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</si>
  <si>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</si>
  <si>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</si>
  <si>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</si>
  <si>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</si>
  <si>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</si>
  <si>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</si>
  <si>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</si>
  <si>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</si>
  <si>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</si>
  <si>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</si>
  <si>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</si>
  <si>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</si>
  <si>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</si>
  <si>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</si>
  <si>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</si>
  <si>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</si>
  <si>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</si>
  <si>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</si>
  <si>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</si>
  <si>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</si>
  <si>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</si>
  <si>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</si>
  <si>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</si>
  <si>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</si>
  <si>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</si>
  <si>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</si>
  <si>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</si>
  <si>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</si>
  <si>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</si>
  <si>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</si>
  <si>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</si>
  <si>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</si>
  <si>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</si>
  <si>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</si>
  <si>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</si>
  <si>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</si>
  <si>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</si>
  <si>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</si>
  <si>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</si>
  <si>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</si>
  <si>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</si>
  <si>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</si>
  <si>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</si>
  <si>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</si>
  <si>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</si>
  <si>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</si>
  <si>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</si>
  <si>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</si>
  <si>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</si>
  <si>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</si>
  <si>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</si>
  <si>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</si>
  <si>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</si>
  <si>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</si>
  <si>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</si>
  <si>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</si>
  <si>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</si>
  <si>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</si>
  <si>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</si>
  <si>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</si>
  <si>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</si>
  <si>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</si>
  <si>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</si>
  <si>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</si>
  <si>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</si>
  <si>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</si>
  <si>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</si>
  <si>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</si>
  <si>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</si>
  <si>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</si>
  <si>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</si>
  <si>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</si>
  <si>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</si>
  <si>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</si>
  <si>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</si>
  <si>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</si>
  <si>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</si>
  <si>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</si>
  <si>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</si>
  <si>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</si>
  <si>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</si>
  <si>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</si>
  <si>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</si>
  <si>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</si>
  <si>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</si>
  <si>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</si>
  <si>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</si>
  <si>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</si>
  <si>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</si>
  <si>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</si>
  <si>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</si>
  <si>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</si>
  <si>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</si>
  <si>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</si>
  <si>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</si>
  <si>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</si>
  <si>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</si>
  <si>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</si>
  <si>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</si>
  <si>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</si>
  <si>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</si>
  <si>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</si>
  <si>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</si>
  <si>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</si>
  <si>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</si>
  <si>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</si>
  <si>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</si>
  <si>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</si>
  <si>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</si>
  <si>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</si>
  <si>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</si>
  <si>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</si>
  <si>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</si>
  <si>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</si>
  <si>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</si>
  <si>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</si>
  <si>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</si>
  <si>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</si>
  <si>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</si>
  <si>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</si>
  <si>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</si>
  <si>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</si>
  <si>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</si>
  <si>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</si>
  <si>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</si>
  <si>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</si>
  <si>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</si>
  <si>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</si>
  <si>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</si>
  <si>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</si>
  <si>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</si>
  <si>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</si>
  <si>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</si>
  <si>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</si>
  <si>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</si>
  <si>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</si>
  <si>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</si>
  <si>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</si>
  <si>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</si>
  <si>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</si>
  <si>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</si>
  <si>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</si>
  <si>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</si>
  <si>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</si>
  <si>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</si>
  <si>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</si>
  <si>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</si>
  <si>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</si>
  <si>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</si>
  <si>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</si>
  <si>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</si>
  <si>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</si>
  <si>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</si>
  <si>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</si>
  <si>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</si>
  <si>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</si>
  <si>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</si>
  <si>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</si>
  <si>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</si>
  <si>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</si>
  <si>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</si>
  <si>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</si>
  <si>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</si>
  <si>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</si>
  <si>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</si>
  <si>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</si>
  <si>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</si>
  <si>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</si>
  <si>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</si>
  <si>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</si>
  <si>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</si>
  <si>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</si>
  <si>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</si>
  <si>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</si>
  <si>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</si>
  <si>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</si>
  <si>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</si>
  <si>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</si>
  <si>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</si>
  <si>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</si>
  <si>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</si>
  <si>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</si>
  <si>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</si>
  <si>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</si>
  <si>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</si>
  <si>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</si>
  <si>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</si>
  <si>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</si>
  <si>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</si>
  <si>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</si>
  <si>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</si>
  <si>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</si>
  <si>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</si>
  <si>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</si>
  <si>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</si>
  <si>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</si>
  <si>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</si>
  <si>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</si>
  <si>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</si>
  <si>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</si>
  <si>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</si>
  <si>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</si>
  <si>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</si>
  <si>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</si>
  <si>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</si>
  <si>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</si>
  <si>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</si>
  <si>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</si>
  <si>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</si>
  <si>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</si>
  <si>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</si>
  <si>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</si>
  <si>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</si>
  <si>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</si>
  <si>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</si>
  <si>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</si>
  <si>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</si>
  <si>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</si>
  <si>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</si>
  <si>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</si>
  <si>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</si>
  <si>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</si>
  <si>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</si>
  <si>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</si>
  <si>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</si>
  <si>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</si>
  <si>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</si>
  <si>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</si>
  <si>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</si>
  <si>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</si>
  <si>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</si>
  <si>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</si>
  <si>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</si>
  <si>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</si>
  <si>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</si>
  <si>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</si>
  <si>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</si>
  <si>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</si>
  <si>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</si>
  <si>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</si>
  <si>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</si>
  <si>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</si>
  <si>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</si>
  <si>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</si>
  <si>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</si>
  <si>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</si>
  <si>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</si>
  <si>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</si>
  <si>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</si>
  <si>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</si>
  <si>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</si>
  <si>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</si>
  <si>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</si>
  <si>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</si>
  <si>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</si>
  <si>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</si>
  <si>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</si>
  <si>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</si>
  <si>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</si>
  <si>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</si>
  <si>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</si>
  <si>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</si>
  <si>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</si>
  <si>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</si>
  <si>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</si>
  <si>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</si>
  <si>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</si>
  <si>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</si>
  <si>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</si>
  <si>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</si>
  <si>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</si>
  <si>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</si>
  <si>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</si>
  <si>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</si>
  <si>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</si>
  <si>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</si>
  <si>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</si>
  <si>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</si>
  <si>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</si>
  <si>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</si>
  <si>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</si>
  <si>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</si>
  <si>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</si>
  <si>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</si>
  <si>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</si>
  <si>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</si>
  <si>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</si>
  <si>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</si>
  <si>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</si>
  <si>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</si>
  <si>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</si>
  <si>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</si>
  <si>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</si>
  <si>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</si>
  <si>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</si>
  <si>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</si>
  <si>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</si>
  <si>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</si>
  <si>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</si>
  <si>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</si>
  <si>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</si>
  <si>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</si>
  <si>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</si>
  <si>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</si>
  <si>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</si>
  <si>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</si>
  <si>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</si>
  <si>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</si>
  <si>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</si>
  <si>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</si>
  <si>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</si>
  <si>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</si>
  <si>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</si>
  <si>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</si>
  <si>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</si>
  <si>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</si>
  <si>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</si>
  <si>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</si>
  <si>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</si>
  <si>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</si>
  <si>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</si>
  <si>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</si>
  <si>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</si>
  <si>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</si>
  <si>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</si>
  <si>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</si>
  <si>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</si>
  <si>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</si>
  <si>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</si>
  <si>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</si>
  <si>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</si>
  <si>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</si>
  <si>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</si>
  <si>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</si>
  <si>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</si>
  <si>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</si>
  <si>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</si>
  <si>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</si>
  <si>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</si>
  <si>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</si>
  <si>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</si>
  <si>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</si>
  <si>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</si>
  <si>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</si>
  <si>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</si>
  <si>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</si>
  <si>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</si>
  <si>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</si>
  <si>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</si>
  <si>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</si>
  <si>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</si>
  <si>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</si>
  <si>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</si>
  <si>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</si>
  <si>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</si>
  <si>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</si>
  <si>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</si>
  <si>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</si>
  <si>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</si>
  <si>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</si>
  <si>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</si>
  <si>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</si>
  <si>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</si>
  <si>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</si>
  <si>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</si>
  <si>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</si>
  <si>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</si>
  <si>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</si>
  <si>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</si>
  <si>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</si>
  <si>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</si>
  <si>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</si>
  <si>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</si>
  <si>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</si>
  <si>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</si>
  <si>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</si>
  <si>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</si>
  <si>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</si>
  <si>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</si>
  <si>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</si>
  <si>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</si>
  <si>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</si>
  <si>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</si>
  <si>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</si>
  <si>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</si>
  <si>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</si>
  <si>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</si>
  <si>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</si>
  <si>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</si>
  <si>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</si>
  <si>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</si>
  <si>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</si>
  <si>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</si>
  <si>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</si>
  <si>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</si>
  <si>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</si>
  <si>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</si>
  <si>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</si>
  <si>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</si>
  <si>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</si>
  <si>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</si>
  <si>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</si>
  <si>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</si>
  <si>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</si>
  <si>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</si>
  <si>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</si>
  <si>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</si>
  <si>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</si>
  <si>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</si>
  <si>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</si>
  <si>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</si>
  <si>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</si>
  <si>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</si>
  <si>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</si>
  <si>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</si>
  <si>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</si>
  <si>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</si>
  <si>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</si>
  <si>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</si>
  <si>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</si>
  <si>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</si>
  <si>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</si>
  <si>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</si>
  <si>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</si>
  <si>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</si>
  <si>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</si>
  <si>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</si>
  <si>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</si>
  <si>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</si>
  <si>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</si>
  <si>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</si>
  <si>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</si>
  <si>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</si>
  <si>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</si>
  <si>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</si>
  <si>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</si>
  <si>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</si>
  <si>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</si>
  <si>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</si>
  <si>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</si>
  <si>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</si>
  <si>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</si>
  <si>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</si>
  <si>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</si>
  <si>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</si>
  <si>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</si>
  <si>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</si>
  <si>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</si>
  <si>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</si>
  <si>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</si>
  <si>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</si>
  <si>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</si>
  <si>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</si>
  <si>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</si>
  <si>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</si>
  <si>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</si>
  <si>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</si>
  <si>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</si>
  <si>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</si>
  <si>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</si>
  <si>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</si>
  <si>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</si>
  <si>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</si>
  <si>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</si>
  <si>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</si>
  <si>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</si>
  <si>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</si>
  <si>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</si>
  <si>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</si>
  <si>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</si>
  <si>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</si>
  <si>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</si>
  <si>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</si>
  <si>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</si>
  <si>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</si>
  <si>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</si>
  <si>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</si>
  <si>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</si>
  <si>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</si>
  <si>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</si>
  <si>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</si>
  <si>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</si>
  <si>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</si>
  <si>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</si>
  <si>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</si>
  <si>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</si>
  <si>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</si>
  <si>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</si>
  <si>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</si>
  <si>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</si>
  <si>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</si>
  <si>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</si>
  <si>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</si>
  <si>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</si>
  <si>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</si>
  <si>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</si>
  <si>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</si>
  <si>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</si>
  <si>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</si>
  <si>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</si>
  <si>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</si>
  <si>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</si>
  <si>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</si>
  <si>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</si>
  <si>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</si>
  <si>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</si>
  <si>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</si>
  <si>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</si>
  <si>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</si>
  <si>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</si>
  <si>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</si>
  <si>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</si>
  <si>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</si>
  <si>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</si>
  <si>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</si>
  <si>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</si>
  <si>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</si>
  <si>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</si>
  <si>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</si>
  <si>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</si>
  <si>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</si>
  <si>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</si>
  <si>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</si>
  <si>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</si>
  <si>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</si>
  <si>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</si>
  <si>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</si>
  <si>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</si>
  <si>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</si>
  <si>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</si>
  <si>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</si>
  <si>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</si>
  <si>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</si>
  <si>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</si>
  <si>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</si>
  <si>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</si>
  <si>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</si>
  <si>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</si>
  <si>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</si>
  <si>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</si>
  <si>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</si>
  <si>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</si>
  <si>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</si>
  <si>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</si>
  <si>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</si>
  <si>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</si>
  <si>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</si>
  <si>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</si>
  <si>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</si>
  <si>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</si>
  <si>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</si>
  <si>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</si>
  <si>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</si>
  <si>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</si>
  <si>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</si>
  <si>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</si>
  <si>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</si>
  <si>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</si>
  <si>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</si>
  <si>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</si>
  <si>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</si>
  <si>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</si>
  <si>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</si>
  <si>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</si>
  <si>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</si>
  <si>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</si>
  <si>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</si>
  <si>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</si>
  <si>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</si>
  <si>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</si>
  <si>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</si>
  <si>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</si>
  <si>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</si>
  <si>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</si>
  <si>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</si>
  <si>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</si>
  <si>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</si>
  <si>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</si>
  <si>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</si>
  <si>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</si>
  <si>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</si>
  <si>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</si>
  <si>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</si>
  <si>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</si>
  <si>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</si>
  <si>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</si>
  <si>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</si>
  <si>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</si>
  <si>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</si>
  <si>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</si>
  <si>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</si>
  <si>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</si>
  <si>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</si>
  <si>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</si>
  <si>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</si>
  <si>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</si>
  <si>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</si>
  <si>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</si>
  <si>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</si>
  <si>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</si>
  <si>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</si>
  <si>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</si>
  <si>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</si>
  <si>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</si>
  <si>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</si>
  <si>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</si>
  <si>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</si>
  <si>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</si>
  <si>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</si>
  <si>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</si>
  <si>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</si>
  <si>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</si>
  <si>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</si>
  <si>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</si>
  <si>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</si>
  <si>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</si>
  <si>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</si>
  <si>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</si>
  <si>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</si>
  <si>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</si>
  <si>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</si>
  <si>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</si>
  <si>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</si>
  <si>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</si>
  <si>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</si>
  <si>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</si>
  <si>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</si>
  <si>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</si>
  <si>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</si>
  <si>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</si>
  <si>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</si>
  <si>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</si>
  <si>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</si>
  <si>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</si>
  <si>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</si>
  <si>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</si>
  <si>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</si>
  <si>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</si>
  <si>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</si>
  <si>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</si>
  <si>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</si>
  <si>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</si>
  <si>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</si>
  <si>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</si>
  <si>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</si>
  <si>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</si>
  <si>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</si>
  <si>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</si>
  <si>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</si>
  <si>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</si>
  <si>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</si>
  <si>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</si>
  <si>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</si>
  <si>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</si>
  <si>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</si>
  <si>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</si>
  <si>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</si>
  <si>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</si>
  <si>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</si>
  <si>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</si>
  <si>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</si>
  <si>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</si>
  <si>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</si>
  <si>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</si>
  <si>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</si>
  <si>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</si>
  <si>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</si>
  <si>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</si>
  <si>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</si>
  <si>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</si>
  <si>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</si>
  <si>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</si>
  <si>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</si>
  <si>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</si>
  <si>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</si>
  <si>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</si>
  <si>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</si>
  <si>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</si>
  <si>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</si>
  <si>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</si>
  <si>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</si>
  <si>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</si>
  <si>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</si>
  <si>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</si>
  <si>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</si>
  <si>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</si>
  <si>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</si>
  <si>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</si>
  <si>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</si>
  <si>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</si>
  <si>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</si>
  <si>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</si>
  <si>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</si>
  <si>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</si>
  <si>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</si>
  <si>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</si>
  <si>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</si>
  <si>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</si>
  <si>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</si>
  <si>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</si>
  <si>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</si>
  <si>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</si>
  <si>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</si>
  <si>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</si>
  <si>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</si>
  <si>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</si>
  <si>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</si>
  <si>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</si>
  <si>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</si>
  <si>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</si>
  <si>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</si>
  <si>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</si>
  <si>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</si>
  <si>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</si>
  <si>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</si>
  <si>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</si>
  <si>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</si>
  <si>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</si>
  <si>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</si>
  <si>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</si>
  <si>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</si>
  <si>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</si>
  <si>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</si>
  <si>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</si>
  <si>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</si>
  <si>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</si>
  <si>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</si>
  <si>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</si>
  <si>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</si>
  <si>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</si>
  <si>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</si>
  <si>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</si>
  <si>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</si>
  <si>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</si>
  <si>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</si>
  <si>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</si>
  <si>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</si>
  <si>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</si>
  <si>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</si>
  <si>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</si>
  <si>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</si>
  <si>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</si>
  <si>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</si>
  <si>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</si>
  <si>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</si>
  <si>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</si>
  <si>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</si>
  <si>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</si>
  <si>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</si>
  <si>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</si>
  <si>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</si>
  <si>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</si>
  <si>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</si>
  <si>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</si>
  <si>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</si>
  <si>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</si>
  <si>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</si>
  <si>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</si>
  <si>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</si>
  <si>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</si>
  <si>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</si>
  <si>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</si>
  <si>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</si>
  <si>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</si>
  <si>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</si>
  <si>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</si>
  <si>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</si>
  <si>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</si>
  <si>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</si>
  <si>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</si>
  <si>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</si>
  <si>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</si>
  <si>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</si>
  <si>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</si>
  <si>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</si>
  <si>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</si>
  <si>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</si>
  <si>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</si>
  <si>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</si>
  <si>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</si>
  <si>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</si>
  <si>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</si>
  <si>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</si>
  <si>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</si>
  <si>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</si>
  <si>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</si>
  <si>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</si>
  <si>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</si>
  <si>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</si>
  <si>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</si>
  <si>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</si>
  <si>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</si>
  <si>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</si>
  <si>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</si>
  <si>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</si>
  <si>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</si>
  <si>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</si>
  <si>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</si>
  <si>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</si>
  <si>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</si>
  <si>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</si>
  <si>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</si>
  <si>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</si>
  <si>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</si>
  <si>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</si>
  <si>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</si>
  <si>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</si>
  <si>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</si>
  <si>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</si>
  <si>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</si>
  <si>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</si>
  <si>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</si>
  <si>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</si>
  <si>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</si>
  <si>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</si>
  <si>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</si>
  <si>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</si>
  <si>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</si>
  <si>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</si>
  <si>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</si>
  <si>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</si>
  <si>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</si>
  <si>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</si>
  <si>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</si>
  <si>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</si>
  <si>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</si>
  <si>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</si>
  <si>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</si>
  <si>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</si>
  <si>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</si>
  <si>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</si>
  <si>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</si>
  <si>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</si>
  <si>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</si>
  <si>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</si>
  <si>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</si>
  <si>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</si>
  <si>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</si>
  <si>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</si>
  <si>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</si>
  <si>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</si>
  <si>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</si>
  <si>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</si>
  <si>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</si>
  <si>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</si>
  <si>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</si>
  <si>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</si>
  <si>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</si>
  <si>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</si>
  <si>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</si>
  <si>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</si>
  <si>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</si>
  <si>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</si>
  <si>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</si>
  <si>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</si>
  <si>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</si>
  <si>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</si>
  <si>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</si>
  <si>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</si>
  <si>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</si>
  <si>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</si>
  <si>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</si>
  <si>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</si>
  <si>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</si>
  <si>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</si>
  <si>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</si>
  <si>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</si>
  <si>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</si>
  <si>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</si>
  <si>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</si>
  <si>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</si>
  <si>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</si>
  <si>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</si>
  <si>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</si>
  <si>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</si>
  <si>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</si>
  <si>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</si>
  <si>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</si>
  <si>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</si>
  <si>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</si>
  <si>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</si>
  <si>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</si>
  <si>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</si>
  <si>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</si>
  <si>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</si>
  <si>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</si>
  <si>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</si>
  <si>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</si>
  <si>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</si>
  <si>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</si>
  <si>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</si>
  <si>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</si>
  <si>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</si>
  <si>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</si>
  <si>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</si>
  <si>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</si>
  <si>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</si>
  <si>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</si>
  <si>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</si>
  <si>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</si>
  <si>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</si>
  <si>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</si>
  <si>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</si>
  <si>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</si>
  <si>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</si>
  <si>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</si>
  <si>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</si>
  <si>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</si>
  <si>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</si>
  <si>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</si>
  <si>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</si>
  <si>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</si>
  <si>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</si>
  <si>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</si>
  <si>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</si>
  <si>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</si>
  <si>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</si>
  <si>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</si>
  <si>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</si>
  <si>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</si>
  <si>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</si>
  <si>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</si>
  <si>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</si>
  <si>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</si>
  <si>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</si>
  <si>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</si>
  <si>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</si>
  <si>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</si>
  <si>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</si>
  <si>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</si>
  <si>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</si>
  <si>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</si>
  <si>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</si>
  <si>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</si>
  <si>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</si>
  <si>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</si>
  <si>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</si>
  <si>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</si>
  <si>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</si>
  <si>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</si>
  <si>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</si>
  <si>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</si>
  <si>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</si>
  <si>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</si>
  <si>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</si>
  <si>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</si>
  <si>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</si>
  <si>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</si>
  <si>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</si>
  <si>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</si>
  <si>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</si>
  <si>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</si>
  <si>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</si>
  <si>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</si>
  <si>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</si>
  <si>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</si>
  <si>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</si>
  <si>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</si>
  <si>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</si>
  <si>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</si>
  <si>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</si>
  <si>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</si>
  <si>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</si>
  <si>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</si>
  <si>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</si>
  <si>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</si>
  <si>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</si>
  <si>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</si>
  <si>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</si>
  <si>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</si>
  <si>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</si>
  <si>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</si>
  <si>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</si>
  <si>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</si>
  <si>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</si>
  <si>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</si>
  <si>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</si>
  <si>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</si>
  <si>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</si>
  <si>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</si>
  <si>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</si>
  <si>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</si>
  <si>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</si>
  <si>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</si>
  <si>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</si>
  <si>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</si>
  <si>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</si>
  <si>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</si>
  <si>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</si>
  <si>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</si>
  <si>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</si>
  <si>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</si>
  <si>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</si>
  <si>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</si>
  <si>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</si>
  <si>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</si>
  <si>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</si>
  <si>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</si>
  <si>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</si>
  <si>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</si>
  <si>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</si>
  <si>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</si>
  <si>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</si>
  <si>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</si>
  <si>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</si>
  <si>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</si>
  <si>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</si>
  <si>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</si>
  <si>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</si>
  <si>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</si>
  <si>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</si>
  <si>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</si>
  <si>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</si>
  <si>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</si>
  <si>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</si>
  <si>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</si>
  <si>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</si>
  <si>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</si>
  <si>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</si>
  <si>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</si>
  <si>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</si>
  <si>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</si>
  <si>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</si>
  <si>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</si>
  <si>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</si>
  <si>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</si>
  <si>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</si>
  <si>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</si>
  <si>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</si>
  <si>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</si>
  <si>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</si>
  <si>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</si>
  <si>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</si>
  <si>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</si>
  <si>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</si>
  <si>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</si>
  <si>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</si>
  <si>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</si>
  <si>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</si>
  <si>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</si>
  <si>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</si>
  <si>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</si>
  <si>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</si>
  <si>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</si>
  <si>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</si>
  <si>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</si>
  <si>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</si>
  <si>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</si>
  <si>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</si>
  <si>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</si>
  <si>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</si>
  <si>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</si>
  <si>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</si>
  <si>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</si>
  <si>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</si>
  <si>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</si>
  <si>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</si>
  <si>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</si>
  <si>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</si>
  <si>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</si>
  <si>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</si>
  <si>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</si>
  <si>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</si>
  <si>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</si>
  <si>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</si>
  <si>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</si>
  <si>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</si>
  <si>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</si>
  <si>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</si>
  <si>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</si>
  <si>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</si>
  <si>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</si>
  <si>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</si>
  <si>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</si>
  <si>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</si>
  <si>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</si>
  <si>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</si>
  <si>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</si>
  <si>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</si>
  <si>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</si>
  <si>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</si>
  <si>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</si>
  <si>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</si>
  <si>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</si>
  <si>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</si>
  <si>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</si>
  <si>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</si>
  <si>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</si>
  <si>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</si>
  <si>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</si>
  <si>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</si>
  <si>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</si>
  <si>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</si>
  <si>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</si>
  <si>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</si>
  <si>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</si>
  <si>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</si>
  <si>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</si>
  <si>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</si>
  <si>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</si>
  <si>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</si>
  <si>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</si>
  <si>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</si>
  <si>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</si>
  <si>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</si>
  <si>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</si>
  <si>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</si>
  <si>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</si>
  <si>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</si>
  <si>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</si>
  <si>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</si>
  <si>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</si>
  <si>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</si>
  <si>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</si>
  <si>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</si>
  <si>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</si>
  <si>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</si>
  <si>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</si>
  <si>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</si>
  <si>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</si>
  <si>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</si>
  <si>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</si>
  <si>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</si>
  <si>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</si>
  <si>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</si>
  <si>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</si>
  <si>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</si>
  <si>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</si>
  <si>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</si>
  <si>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</si>
  <si>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</si>
  <si>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</si>
  <si>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</si>
  <si>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</si>
  <si>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</si>
  <si>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</si>
  <si>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</si>
  <si>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</si>
  <si>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</si>
  <si>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</si>
  <si>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</si>
  <si>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</si>
  <si>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</si>
  <si>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</si>
  <si>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</si>
  <si>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</si>
  <si>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</si>
  <si>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</si>
  <si>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</si>
  <si>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</si>
  <si>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</si>
  <si>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</si>
  <si>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</si>
  <si>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</si>
  <si>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</si>
  <si>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</si>
  <si>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</si>
  <si>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</si>
  <si>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</si>
  <si>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</si>
  <si>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</si>
  <si>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</si>
  <si>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</si>
  <si>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</si>
  <si>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</si>
  <si>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</si>
  <si>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</si>
  <si>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</si>
  <si>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</si>
  <si>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</si>
  <si>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</si>
  <si>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</si>
  <si>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</si>
  <si>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</si>
  <si>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</si>
  <si>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</si>
  <si>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</si>
  <si>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</si>
  <si>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</si>
  <si>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</si>
  <si>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</si>
  <si>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</si>
  <si>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</si>
  <si>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</si>
  <si>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</si>
  <si>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</si>
  <si>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</si>
  <si>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</si>
  <si>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</si>
  <si>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</si>
  <si>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</si>
  <si>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</si>
  <si>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</si>
  <si>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</si>
  <si>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</si>
  <si>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</si>
  <si>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</si>
  <si>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</si>
  <si>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</si>
  <si>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</si>
  <si>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</si>
  <si>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</si>
  <si>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</si>
  <si>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</si>
  <si>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</si>
  <si>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</si>
  <si>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</si>
  <si>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</si>
  <si>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</si>
  <si>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</si>
  <si>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</si>
  <si>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</si>
  <si>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</si>
  <si>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</si>
  <si>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</si>
  <si>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</si>
  <si>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</si>
  <si>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</si>
  <si>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</si>
  <si>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</si>
  <si>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</si>
  <si>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</si>
  <si>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</si>
  <si>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</si>
  <si>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</si>
  <si>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</si>
  <si>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</si>
  <si>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</si>
  <si>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</si>
  <si>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</si>
  <si>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</si>
  <si>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</si>
  <si>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</si>
  <si>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</si>
  <si>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</si>
  <si>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</si>
  <si>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</si>
  <si>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</si>
  <si>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</si>
  <si>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</si>
  <si>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</si>
  <si>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</si>
  <si>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</si>
  <si>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</si>
  <si>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</si>
  <si>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</si>
  <si>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</si>
  <si>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</si>
  <si>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</si>
  <si>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</si>
  <si>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</si>
  <si>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</si>
  <si>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</si>
  <si>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</si>
  <si>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</si>
  <si>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</si>
  <si>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</si>
  <si>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</si>
  <si>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</si>
  <si>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</si>
  <si>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</si>
  <si>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</si>
  <si>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</si>
  <si>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</si>
  <si>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</si>
  <si>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</si>
  <si>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</si>
  <si>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</si>
  <si>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</si>
  <si>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</si>
  <si>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</si>
  <si>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</si>
  <si>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</si>
  <si>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</si>
  <si>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</si>
  <si>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</si>
  <si>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</si>
  <si>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</si>
  <si>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</si>
  <si>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</si>
  <si>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</si>
  <si>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</si>
  <si>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</si>
  <si>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</si>
  <si>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</si>
  <si>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</si>
  <si>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</si>
  <si>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</si>
  <si>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</si>
  <si>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</si>
  <si>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</si>
  <si>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</si>
  <si>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</si>
  <si>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</si>
  <si>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</si>
  <si>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</si>
  <si>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</si>
  <si>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</si>
  <si>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</si>
  <si>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</si>
  <si>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</si>
  <si>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</si>
  <si>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</si>
  <si>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</si>
  <si>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</si>
  <si>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</si>
  <si>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</si>
  <si>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</si>
  <si>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</si>
  <si>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</si>
  <si>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</si>
  <si>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</si>
  <si>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</si>
  <si>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</si>
  <si>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</si>
  <si>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</si>
  <si>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</si>
  <si>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</si>
  <si>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</si>
  <si>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</si>
  <si>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</si>
  <si>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</si>
  <si>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</si>
  <si>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</si>
  <si>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</si>
  <si>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</si>
  <si>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</si>
  <si>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</si>
  <si>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</si>
  <si>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</si>
  <si>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</si>
  <si>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</si>
  <si>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</si>
  <si>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</si>
  <si>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</si>
  <si>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</si>
  <si>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</si>
  <si>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</si>
  <si>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</si>
  <si>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</si>
  <si>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</si>
  <si>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</si>
  <si>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</si>
  <si>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</si>
  <si>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</si>
  <si>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</si>
  <si>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</si>
  <si>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</si>
  <si>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</si>
  <si>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</si>
  <si>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</si>
  <si>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</si>
  <si>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</si>
  <si>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</si>
  <si>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</si>
  <si>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</si>
  <si>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</si>
  <si>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</si>
  <si>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</si>
  <si>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</si>
  <si>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</si>
  <si>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</si>
  <si>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</si>
  <si>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</si>
  <si>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</si>
  <si>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</si>
  <si>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</si>
  <si>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</si>
  <si>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</si>
  <si>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</si>
  <si>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</si>
  <si>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</si>
  <si>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</si>
  <si>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</si>
  <si>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</si>
  <si>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</si>
  <si>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</si>
  <si>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</si>
  <si>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</si>
  <si>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</si>
  <si>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</si>
  <si>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</si>
  <si>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</si>
  <si>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</si>
  <si>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</si>
  <si>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</si>
  <si>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</si>
  <si>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</si>
  <si>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</si>
  <si>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</si>
  <si>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</si>
  <si>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</si>
  <si>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</si>
  <si>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</si>
  <si>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</si>
  <si>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</si>
  <si>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</si>
  <si>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</si>
  <si>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</si>
  <si>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</si>
  <si>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</si>
  <si>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</si>
  <si>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</si>
  <si>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</si>
  <si>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</si>
  <si>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</si>
  <si>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</si>
  <si>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</si>
  <si>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</si>
  <si>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</si>
  <si>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</si>
  <si>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</si>
  <si>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</si>
  <si>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</si>
  <si>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</si>
  <si>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</si>
  <si>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</si>
  <si>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</si>
  <si>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</si>
  <si>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</si>
  <si>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</si>
  <si>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</si>
  <si>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</si>
  <si>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</si>
  <si>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</si>
  <si>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</si>
  <si>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</si>
  <si>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</si>
  <si>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</si>
  <si>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</si>
  <si>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</si>
  <si>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</si>
  <si>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</si>
  <si>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</si>
  <si>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</si>
  <si>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</si>
  <si>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</si>
  <si>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</si>
  <si>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</si>
  <si>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</si>
  <si>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</si>
  <si>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</si>
  <si>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</si>
  <si>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</si>
  <si>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</si>
  <si>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</si>
  <si>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</si>
  <si>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</si>
  <si>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</si>
  <si>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</si>
  <si>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</si>
  <si>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</si>
  <si>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</si>
  <si>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</si>
  <si>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</si>
  <si>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</si>
  <si>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</si>
  <si>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</si>
  <si>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</si>
  <si>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</si>
  <si>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</si>
  <si>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</si>
  <si>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</si>
  <si>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</si>
  <si>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</si>
  <si>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</si>
  <si>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</si>
  <si>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</si>
  <si>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</si>
  <si>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</si>
  <si>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</si>
  <si>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</si>
  <si>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</si>
  <si>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</si>
  <si>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</si>
  <si>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</si>
  <si>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</si>
  <si>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</si>
  <si>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</si>
  <si>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</si>
  <si>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</si>
  <si>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</si>
  <si>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</si>
  <si>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</si>
  <si>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</si>
  <si>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</si>
  <si>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</si>
  <si>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</si>
  <si>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</si>
  <si>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</si>
  <si>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</si>
  <si>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</si>
  <si>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</si>
  <si>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</si>
  <si>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</si>
  <si>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</si>
  <si>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</si>
  <si>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</si>
  <si>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</si>
  <si>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</si>
  <si>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</si>
  <si>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</si>
  <si>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</si>
  <si>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</si>
  <si>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</si>
  <si>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</si>
  <si>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</si>
  <si>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</si>
  <si>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</si>
  <si>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</si>
  <si>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</si>
  <si>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</si>
  <si>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</si>
  <si>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</si>
  <si>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</si>
  <si>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</si>
  <si>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</si>
  <si>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</si>
  <si>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</si>
  <si>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</si>
  <si>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</si>
  <si>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</si>
  <si>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</si>
  <si>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</si>
  <si>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</si>
  <si>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</si>
  <si>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</si>
  <si>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</si>
  <si>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</si>
  <si>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</si>
  <si>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</si>
  <si>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</si>
  <si>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</si>
  <si>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</si>
  <si>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</si>
  <si>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</si>
  <si>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</si>
  <si>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</si>
  <si>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</si>
  <si>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</si>
  <si>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</si>
  <si>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</si>
  <si>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</si>
  <si>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</si>
  <si>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</si>
  <si>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</si>
  <si>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</si>
  <si>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</si>
  <si>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</si>
  <si>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</si>
  <si>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</si>
  <si>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</si>
  <si>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</si>
  <si>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</si>
  <si>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</si>
  <si>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</si>
  <si>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</si>
  <si>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</si>
  <si>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</si>
  <si>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</si>
  <si>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</si>
  <si>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</si>
  <si>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</si>
  <si>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</si>
  <si>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</si>
  <si>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</si>
  <si>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</si>
  <si>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</si>
  <si>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</si>
  <si>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</si>
  <si>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</si>
  <si>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</si>
  <si>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</si>
  <si>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</si>
  <si>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</si>
  <si>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</si>
  <si>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</si>
  <si>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</si>
  <si>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</si>
  <si>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</si>
  <si>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</si>
  <si>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</si>
  <si>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</si>
  <si>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</si>
  <si>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</si>
  <si>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</si>
  <si>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</si>
  <si>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</si>
  <si>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</si>
  <si>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</si>
  <si>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</si>
  <si>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</si>
  <si>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</si>
  <si>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</si>
  <si>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</si>
  <si>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</si>
  <si>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</si>
  <si>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</si>
  <si>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</si>
  <si>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</si>
  <si>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</si>
  <si>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</si>
  <si>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</si>
  <si>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</si>
  <si>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</si>
  <si>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</si>
  <si>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</si>
  <si>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</si>
  <si>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</si>
  <si>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</si>
  <si>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</si>
  <si>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</si>
  <si>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</si>
  <si>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</si>
  <si>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</si>
  <si>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</si>
  <si>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</si>
  <si>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</si>
  <si>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</si>
  <si>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</si>
  <si>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</si>
  <si>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</si>
  <si>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</si>
  <si>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</si>
  <si>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</si>
  <si>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</si>
  <si>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</si>
  <si>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</si>
  <si>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</si>
  <si>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</si>
  <si>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</si>
  <si>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</si>
  <si>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</si>
  <si>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</si>
  <si>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</si>
  <si>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</si>
  <si>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</si>
  <si>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</si>
  <si>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</si>
  <si>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</si>
  <si>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</si>
  <si>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</si>
  <si>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</si>
  <si>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</si>
  <si>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</si>
  <si>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</si>
  <si>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</si>
  <si>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</si>
  <si>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</si>
  <si>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</si>
  <si>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</si>
  <si>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</si>
  <si>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</si>
  <si>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</si>
  <si>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</si>
  <si>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</si>
  <si>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</si>
  <si>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</si>
  <si>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</si>
  <si>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</si>
  <si>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</si>
  <si>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</si>
  <si>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</si>
  <si>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</si>
  <si>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</si>
  <si>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</si>
  <si>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</si>
  <si>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</si>
  <si>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</si>
  <si>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</si>
  <si>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</si>
  <si>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</si>
  <si>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</si>
  <si>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</si>
  <si>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</si>
  <si>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</si>
  <si>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</si>
  <si>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</si>
  <si>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</si>
  <si>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</si>
  <si>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</si>
  <si>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</si>
  <si>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</si>
  <si>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</si>
  <si>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</si>
  <si>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</si>
  <si>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</si>
  <si>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</si>
  <si>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</si>
  <si>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</si>
  <si>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</si>
  <si>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</si>
  <si>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</si>
  <si>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</si>
  <si>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</si>
  <si>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</si>
  <si>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</si>
  <si>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</si>
  <si>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</si>
  <si>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</si>
  <si>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</si>
  <si>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</si>
  <si>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</si>
  <si>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</si>
  <si>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</si>
  <si>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</si>
  <si>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</si>
  <si>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</si>
  <si>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</si>
  <si>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</si>
  <si>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</si>
  <si>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</si>
  <si>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</si>
  <si>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</si>
  <si>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</si>
  <si>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</si>
  <si>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</si>
  <si>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</si>
  <si>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</si>
  <si>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</si>
  <si>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</si>
  <si>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</si>
  <si>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</si>
  <si>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</si>
  <si>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</si>
  <si>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</si>
  <si>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</si>
  <si>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</si>
  <si>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</si>
  <si>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</si>
  <si>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</si>
  <si>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</si>
  <si>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</si>
  <si>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</si>
  <si>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</si>
  <si>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</si>
  <si>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</si>
  <si>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</si>
  <si>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</si>
  <si>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</si>
  <si>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</si>
  <si>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</si>
  <si>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</si>
  <si>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</si>
  <si>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</si>
  <si>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</si>
  <si>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</si>
  <si>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</si>
  <si>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</si>
  <si>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</si>
  <si>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</si>
  <si>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</si>
  <si>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</si>
  <si>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</si>
  <si>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</si>
  <si>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</si>
  <si>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</si>
  <si>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</si>
  <si>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</si>
  <si>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</si>
  <si>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</si>
  <si>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</si>
  <si>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</si>
  <si>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</si>
  <si>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</si>
  <si>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</si>
  <si>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</si>
  <si>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</si>
  <si>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</si>
  <si>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</si>
  <si>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</si>
  <si>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</si>
  <si>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</si>
  <si>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</si>
  <si>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</si>
  <si>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</si>
  <si>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</si>
  <si>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</si>
  <si>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</si>
  <si>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</si>
  <si>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</si>
  <si>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</si>
  <si>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</si>
  <si>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</si>
  <si>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</si>
  <si>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</si>
  <si>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</si>
  <si>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</si>
  <si>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</si>
  <si>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</si>
  <si>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</si>
  <si>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</si>
  <si>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</si>
  <si>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</si>
  <si>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</si>
  <si>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</si>
  <si>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</si>
  <si>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</si>
  <si>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</si>
  <si>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</si>
  <si>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</si>
  <si>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</si>
  <si>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</si>
  <si>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</si>
  <si>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</si>
  <si>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</si>
  <si>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</si>
  <si>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</si>
  <si>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</si>
  <si>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</si>
  <si>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</si>
  <si>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</si>
  <si>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</si>
  <si>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</si>
  <si>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</si>
  <si>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</si>
  <si>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</si>
  <si>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</si>
  <si>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</si>
  <si>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</si>
  <si>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</si>
  <si>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</si>
  <si>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</si>
  <si>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</si>
  <si>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</si>
  <si>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</si>
  <si>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</si>
  <si>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</si>
  <si>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</si>
  <si>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</si>
  <si>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</si>
  <si>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</si>
  <si>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</si>
  <si>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</si>
  <si>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</si>
  <si>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</si>
  <si>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</si>
  <si>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</si>
  <si>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</si>
  <si>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</si>
  <si>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</si>
  <si>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</si>
  <si>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</si>
  <si>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</si>
  <si>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</si>
  <si>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</si>
  <si>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</si>
  <si>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</si>
  <si>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</si>
  <si>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</si>
  <si>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</si>
  <si>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</si>
  <si>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</si>
  <si>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</si>
  <si>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</si>
  <si>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</si>
  <si>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</si>
  <si>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</si>
  <si>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</si>
  <si>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</si>
  <si>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</si>
  <si>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</si>
  <si>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</si>
  <si>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</si>
  <si>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</si>
  <si>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</si>
  <si>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</si>
  <si>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</si>
  <si>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</si>
  <si>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</si>
  <si>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</si>
  <si>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</si>
  <si>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</si>
  <si>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</si>
  <si>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</si>
  <si>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</si>
  <si>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</si>
  <si>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</si>
  <si>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</si>
  <si>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</si>
  <si>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</si>
  <si>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</si>
  <si>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</si>
  <si>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</si>
  <si>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</si>
  <si>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</si>
  <si>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</si>
  <si>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</si>
  <si>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</si>
  <si>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</si>
  <si>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</si>
  <si>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</si>
  <si>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</si>
  <si>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</si>
  <si>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</si>
  <si>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</si>
  <si>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</si>
  <si>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</si>
  <si>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</si>
  <si>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</si>
  <si>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</si>
  <si>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</si>
  <si>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</si>
  <si>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</si>
  <si>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</si>
  <si>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</si>
  <si>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</si>
  <si>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</si>
  <si>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</si>
  <si>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</si>
  <si>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</si>
  <si>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</si>
  <si>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</si>
  <si>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</si>
  <si>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</si>
  <si>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</si>
  <si>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</si>
  <si>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</si>
  <si>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</si>
  <si>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</si>
  <si>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</si>
  <si>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</si>
  <si>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</si>
  <si>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</si>
  <si>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</si>
  <si>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</si>
  <si>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</si>
  <si>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</si>
  <si>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</si>
  <si>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</si>
  <si>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</si>
  <si>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</si>
  <si>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</si>
  <si>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</si>
  <si>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</si>
  <si>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</si>
  <si>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</si>
  <si>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</si>
  <si>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</si>
  <si>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</si>
  <si>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</si>
  <si>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</si>
  <si>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</si>
  <si>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</si>
  <si>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</si>
  <si>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</si>
  <si>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</si>
  <si>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</si>
  <si>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</si>
  <si>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</si>
  <si>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</si>
  <si>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</si>
  <si>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</si>
  <si>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</si>
  <si>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</si>
  <si>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</si>
  <si>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</si>
  <si>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</si>
  <si>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</si>
  <si>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</si>
  <si>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</si>
  <si>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</si>
  <si>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</si>
  <si>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</si>
  <si>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</si>
  <si>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</si>
  <si>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</si>
  <si>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</si>
  <si>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</si>
  <si>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</si>
  <si>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</si>
  <si>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</si>
  <si>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</si>
  <si>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</si>
  <si>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</si>
  <si>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</si>
  <si>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</si>
  <si>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</si>
  <si>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</si>
  <si>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</si>
  <si>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</si>
  <si>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</si>
  <si>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</si>
  <si>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</si>
  <si>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</si>
  <si>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</si>
  <si>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</si>
  <si>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</si>
  <si>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</si>
  <si>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</si>
  <si>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</si>
  <si>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</si>
  <si>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</si>
  <si>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</si>
  <si>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</si>
  <si>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</si>
  <si>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</si>
  <si>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</si>
  <si>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</si>
  <si>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</si>
  <si>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</si>
  <si>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</si>
  <si>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</si>
  <si>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</si>
  <si>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</si>
  <si>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</si>
  <si>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</si>
  <si>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</si>
  <si>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</si>
  <si>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</si>
  <si>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</si>
  <si>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</si>
  <si>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</si>
  <si>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</si>
  <si>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</si>
  <si>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</si>
  <si>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</si>
  <si>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</si>
  <si>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</si>
  <si>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</si>
  <si>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</si>
  <si>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</si>
  <si>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</si>
  <si>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</si>
  <si>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</si>
  <si>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</si>
  <si>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</si>
  <si>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</si>
  <si>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</si>
  <si>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</si>
  <si>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</si>
  <si>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</si>
  <si>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</si>
  <si>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</si>
  <si>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</si>
  <si>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</si>
  <si>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</si>
  <si>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</si>
  <si>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</si>
  <si>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</si>
  <si>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</si>
  <si>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</si>
  <si>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</si>
  <si>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</si>
  <si>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</si>
  <si>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</si>
  <si>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</si>
  <si>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</si>
  <si>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</si>
  <si>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</si>
  <si>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</si>
  <si>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</si>
  <si>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</si>
  <si>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</si>
  <si>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</si>
  <si>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</si>
  <si>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</si>
  <si>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</si>
  <si>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</si>
  <si>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</si>
  <si>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</si>
  <si>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</si>
  <si>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</si>
  <si>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</si>
  <si>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</si>
  <si>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</si>
  <si>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</si>
  <si>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</si>
  <si>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</si>
  <si>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</si>
  <si>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</si>
  <si>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</si>
  <si>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</si>
  <si>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</si>
  <si>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</si>
  <si>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</si>
  <si>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</si>
  <si>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</si>
  <si>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</si>
  <si>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</si>
  <si>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</si>
  <si>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</si>
  <si>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</si>
  <si>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</si>
  <si>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</si>
  <si>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</si>
  <si>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</si>
  <si>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</si>
  <si>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</si>
  <si>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</si>
  <si>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</si>
  <si>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</si>
  <si>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</si>
  <si>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</si>
  <si>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</si>
  <si>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</si>
  <si>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</si>
  <si>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</si>
  <si>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</si>
  <si>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</si>
  <si>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</si>
  <si>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</si>
  <si>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</si>
  <si>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</si>
  <si>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</si>
  <si>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</si>
  <si>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</si>
  <si>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</si>
  <si>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</si>
  <si>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</si>
  <si>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</si>
  <si>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</si>
  <si>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</si>
  <si>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</si>
  <si>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</si>
  <si>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</si>
  <si>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</si>
  <si>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</si>
  <si>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</si>
  <si>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</si>
  <si>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</si>
  <si>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</si>
  <si>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</si>
  <si>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</si>
  <si>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</si>
  <si>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</si>
  <si>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</si>
  <si>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</si>
  <si>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</si>
  <si>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</si>
  <si>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</si>
  <si>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</si>
  <si>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</si>
  <si>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</si>
  <si>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</si>
  <si>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</si>
  <si>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</si>
  <si>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</si>
  <si>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</si>
  <si>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</si>
  <si>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</si>
  <si>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</si>
  <si>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</si>
  <si>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</si>
  <si>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</si>
  <si>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</si>
  <si>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</si>
  <si>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</si>
  <si>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</si>
  <si>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</si>
  <si>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</si>
  <si>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</si>
  <si>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</si>
  <si>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</si>
  <si>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</si>
  <si>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</si>
  <si>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</si>
  <si>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</si>
  <si>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</si>
  <si>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</si>
  <si>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</si>
  <si>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</si>
  <si>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</si>
  <si>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</si>
  <si>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</si>
  <si>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</si>
  <si>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</si>
  <si>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</si>
  <si>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</si>
  <si>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</si>
  <si>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</si>
  <si>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</si>
  <si>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</si>
  <si>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</si>
  <si>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</si>
  <si>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</si>
  <si>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</si>
  <si>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</si>
  <si>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</si>
  <si>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</si>
  <si>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</si>
  <si>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</si>
  <si>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</si>
  <si>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</si>
  <si>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</si>
  <si>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</si>
  <si>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</si>
  <si>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</si>
  <si>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</si>
  <si>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</si>
  <si>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</si>
  <si>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</si>
  <si>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</si>
  <si>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</si>
  <si>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</si>
  <si>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</si>
  <si>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</si>
  <si>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</si>
  <si>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</si>
  <si>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</si>
  <si>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</si>
  <si>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</si>
  <si>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</si>
  <si>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</si>
  <si>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</si>
  <si>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</si>
  <si>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</si>
  <si>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</si>
  <si>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</si>
  <si>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</si>
  <si>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</si>
  <si>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</si>
  <si>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</si>
  <si>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</si>
  <si>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</si>
  <si>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</si>
  <si>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</si>
  <si>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</si>
  <si>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</si>
  <si>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</si>
  <si>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</si>
  <si>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</si>
  <si>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</si>
  <si>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</si>
  <si>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</si>
  <si>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</si>
  <si>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</si>
  <si>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</si>
  <si>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</si>
  <si>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</si>
  <si>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</si>
  <si>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</si>
  <si>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</si>
  <si>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</si>
  <si>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</si>
  <si>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</si>
  <si>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</si>
  <si>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</si>
  <si>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</si>
  <si>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</si>
  <si>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</si>
  <si>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</si>
  <si>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</si>
  <si>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</si>
  <si>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</si>
  <si>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</si>
  <si>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</si>
  <si>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</si>
  <si>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</si>
  <si>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</si>
  <si>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</si>
  <si>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</si>
  <si>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</si>
  <si>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</si>
  <si>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</si>
  <si>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</si>
  <si>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</si>
  <si>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</si>
  <si>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</si>
  <si>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</si>
  <si>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</si>
  <si>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</si>
  <si>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</si>
  <si>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</si>
  <si>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</si>
  <si>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</si>
  <si>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</si>
  <si>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</si>
  <si>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</si>
  <si>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</si>
  <si>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</si>
  <si>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</si>
  <si>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</si>
  <si>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</si>
  <si>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</si>
  <si>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</si>
  <si>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</si>
  <si>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</si>
  <si>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</si>
  <si>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</si>
  <si>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</si>
  <si>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</si>
  <si>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</si>
  <si>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</si>
  <si>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</si>
  <si>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</si>
  <si>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</si>
  <si>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</si>
  <si>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</si>
  <si>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</si>
  <si>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</si>
  <si>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</si>
  <si>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</si>
  <si>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</si>
  <si>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</si>
  <si>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</si>
  <si>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</si>
  <si>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</si>
  <si>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</si>
  <si>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</si>
  <si>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</si>
  <si>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</si>
  <si>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</si>
  <si>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</si>
  <si>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</si>
  <si>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</si>
  <si>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</si>
  <si>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</si>
  <si>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</si>
  <si>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</si>
  <si>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</si>
  <si>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</si>
  <si>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</si>
  <si>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</si>
  <si>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</si>
  <si>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</si>
  <si>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</si>
  <si>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</si>
  <si>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</si>
  <si>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</si>
  <si>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</si>
  <si>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</si>
  <si>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</si>
  <si>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</si>
  <si>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</si>
  <si>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</si>
  <si>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</si>
  <si>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</si>
  <si>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</si>
  <si>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</si>
  <si>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</si>
  <si>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</si>
  <si>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</si>
  <si>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</si>
  <si>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</si>
  <si>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</si>
  <si>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</si>
  <si>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</si>
  <si>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</si>
  <si>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</si>
  <si>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</si>
  <si>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</si>
  <si>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</si>
  <si>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</si>
  <si>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</si>
  <si>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</si>
  <si>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</si>
  <si>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</si>
  <si>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</si>
  <si>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</si>
  <si>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</si>
  <si>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</si>
  <si>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</si>
  <si>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</si>
  <si>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</si>
  <si>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</si>
  <si>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</si>
  <si>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</si>
  <si>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</si>
  <si>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</si>
  <si>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</si>
  <si>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</si>
  <si>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</si>
  <si>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</si>
  <si>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</si>
  <si>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</si>
  <si>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</si>
  <si>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</si>
  <si>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</si>
  <si>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</si>
  <si>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</si>
  <si>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</si>
  <si>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</si>
  <si>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</si>
  <si>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</si>
  <si>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</si>
  <si>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</si>
  <si>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</si>
  <si>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</si>
  <si>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</si>
  <si>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</si>
  <si>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</si>
  <si>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</si>
  <si>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</si>
  <si>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</si>
  <si>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</si>
  <si>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</si>
  <si>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</si>
  <si>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</si>
  <si>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</si>
  <si>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</si>
  <si>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</si>
  <si>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</si>
  <si>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</si>
  <si>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</si>
  <si>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</si>
  <si>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</si>
  <si>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</si>
  <si>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</si>
  <si>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</si>
  <si>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</si>
  <si>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</si>
  <si>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</si>
  <si>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</si>
  <si>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</si>
  <si>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</si>
  <si>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</si>
  <si>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</si>
  <si>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</si>
  <si>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</si>
  <si>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</si>
  <si>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</si>
  <si>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</si>
  <si>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</si>
  <si>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</si>
  <si>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</si>
  <si>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</si>
  <si>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</si>
  <si>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</si>
  <si>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</si>
  <si>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</si>
  <si>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</si>
  <si>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</si>
  <si>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</si>
  <si>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</si>
  <si>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</si>
  <si>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</si>
  <si>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</si>
  <si>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</si>
  <si>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</si>
  <si>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</si>
  <si>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</si>
  <si>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</si>
  <si>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</si>
  <si>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</si>
  <si>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</si>
  <si>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</si>
  <si>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</si>
  <si>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</si>
  <si>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</si>
  <si>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</si>
  <si>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</si>
  <si>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</si>
  <si>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</si>
  <si>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</si>
  <si>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</si>
  <si>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</si>
  <si>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</si>
  <si>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</si>
  <si>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</si>
  <si>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</si>
  <si>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</si>
  <si>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</si>
  <si>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</si>
  <si>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</si>
  <si>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</si>
  <si>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</si>
  <si>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</si>
  <si>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</si>
  <si>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</si>
  <si>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</si>
  <si>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</si>
  <si>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</si>
  <si>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</si>
  <si>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</si>
  <si>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</si>
  <si>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</si>
  <si>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</si>
  <si>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</si>
  <si>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</si>
  <si>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</si>
  <si>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</si>
  <si>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</si>
  <si>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</si>
  <si>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</si>
  <si>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</si>
  <si>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</si>
  <si>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</si>
  <si>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</si>
  <si>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</si>
  <si>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</si>
  <si>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</si>
  <si>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</si>
  <si>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</si>
  <si>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</si>
  <si>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</si>
  <si>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</si>
  <si>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</si>
  <si>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</si>
  <si>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</si>
  <si>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</si>
  <si>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</si>
  <si>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</si>
  <si>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</si>
  <si>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</si>
  <si>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</si>
  <si>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</si>
  <si>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</si>
  <si>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</si>
  <si>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</si>
  <si>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</si>
  <si>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</si>
  <si>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</si>
  <si>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</si>
  <si>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</si>
  <si>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</si>
  <si>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</si>
  <si>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</si>
  <si>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</si>
  <si>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</si>
  <si>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</si>
  <si>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</si>
  <si>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</si>
  <si>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</si>
  <si>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</si>
  <si>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</si>
  <si>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</si>
  <si>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</si>
  <si>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</si>
  <si>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</si>
  <si>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</si>
  <si>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</si>
  <si>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</si>
  <si>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</si>
  <si>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</si>
  <si>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</si>
  <si>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</si>
  <si>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</si>
  <si>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</si>
  <si>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</si>
  <si>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</si>
  <si>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</si>
  <si>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</si>
  <si>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</si>
  <si>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</si>
  <si>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</si>
  <si>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</si>
  <si>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</si>
  <si>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</si>
  <si>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</si>
  <si>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</si>
  <si>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</si>
  <si>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</si>
  <si>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</si>
  <si>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</si>
  <si>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</si>
  <si>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</si>
  <si>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</si>
  <si>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</si>
  <si>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</si>
  <si>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</si>
  <si>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</si>
  <si>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</si>
  <si>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</si>
  <si>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</si>
  <si>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</si>
  <si>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</si>
  <si>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</si>
  <si>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</si>
  <si>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</si>
  <si>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</si>
  <si>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</si>
  <si>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</si>
  <si>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</si>
  <si>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</si>
  <si>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</si>
  <si>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</si>
  <si>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</si>
  <si>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</si>
  <si>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</si>
  <si>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</si>
  <si>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</si>
  <si>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</si>
  <si>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</si>
  <si>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</si>
  <si>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</si>
  <si>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</si>
  <si>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</si>
  <si>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</si>
  <si>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</si>
  <si>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</si>
  <si>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</si>
  <si>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</si>
  <si>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</si>
  <si>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</si>
  <si>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</si>
  <si>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</si>
  <si>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</si>
  <si>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</si>
  <si>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</si>
  <si>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</si>
  <si>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</si>
  <si>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</si>
  <si>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</si>
  <si>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</si>
  <si>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</si>
  <si>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</si>
  <si>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</si>
  <si>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</si>
  <si>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</si>
  <si>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</si>
  <si>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</si>
  <si>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</si>
  <si>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</si>
  <si>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</si>
  <si>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</si>
  <si>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</si>
  <si>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</si>
  <si>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</si>
  <si>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</si>
  <si>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</si>
  <si>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</si>
  <si>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</si>
  <si>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</si>
  <si>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</si>
  <si>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</si>
  <si>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</si>
  <si>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</si>
  <si>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</si>
  <si>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</si>
  <si>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</si>
  <si>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</si>
  <si>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</si>
  <si>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</si>
  <si>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</si>
  <si>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</si>
  <si>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</si>
  <si>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</si>
  <si>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</si>
  <si>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</si>
  <si>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</si>
  <si>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</si>
  <si>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</si>
  <si>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</si>
  <si>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</si>
  <si>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</si>
  <si>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</si>
  <si>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</si>
  <si>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</si>
  <si>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</si>
  <si>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</si>
  <si>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</si>
  <si>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</si>
  <si>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</si>
  <si>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</si>
  <si>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</si>
  <si>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</si>
  <si>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</si>
  <si>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</si>
  <si>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</si>
  <si>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</si>
  <si>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</si>
  <si>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</si>
  <si>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</si>
  <si>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</si>
  <si>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</si>
  <si>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</si>
  <si>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</si>
  <si>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</si>
  <si>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</si>
  <si>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</si>
  <si>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</si>
  <si>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</si>
  <si>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</si>
  <si>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</si>
  <si>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</si>
  <si>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</si>
  <si>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</si>
  <si>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</si>
  <si>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</si>
  <si>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</si>
  <si>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</si>
  <si>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</si>
  <si>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</si>
  <si>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</si>
  <si>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</si>
  <si>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</si>
  <si>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</si>
  <si>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</si>
  <si>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</si>
  <si>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</si>
  <si>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</si>
  <si>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</si>
  <si>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</si>
  <si>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</si>
  <si>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</si>
  <si>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</si>
  <si>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</si>
  <si>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</si>
  <si>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</si>
  <si>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</si>
  <si>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</si>
  <si>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</si>
  <si>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</si>
  <si>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</si>
  <si>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</si>
  <si>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</si>
  <si>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</si>
  <si>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</si>
  <si>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</si>
  <si>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</si>
  <si>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</si>
  <si>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</si>
  <si>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</si>
  <si>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</si>
  <si>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</si>
  <si>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</si>
  <si>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</si>
  <si>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</si>
  <si>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</si>
  <si>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</si>
  <si>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</si>
  <si>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</si>
  <si>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</si>
  <si>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</si>
  <si>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</si>
  <si>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</si>
  <si>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</si>
  <si>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</si>
  <si>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</si>
  <si>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</si>
  <si>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</si>
  <si>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</si>
  <si>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</si>
  <si>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</si>
  <si>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</si>
  <si>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</si>
  <si>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</si>
  <si>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</si>
  <si>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</si>
  <si>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</si>
  <si>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</si>
  <si>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</si>
  <si>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</si>
  <si>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</si>
  <si>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</si>
  <si>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</si>
  <si>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</si>
  <si>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</si>
  <si>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</si>
  <si>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</si>
  <si>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</si>
  <si>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</si>
  <si>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</si>
  <si>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</si>
  <si>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</si>
  <si>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</si>
  <si>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</si>
  <si>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</si>
  <si>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</si>
  <si>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</si>
  <si>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</si>
  <si>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</si>
  <si>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</si>
  <si>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</si>
  <si>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</si>
  <si>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</si>
  <si>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</si>
  <si>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</si>
  <si>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</si>
  <si>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</si>
  <si>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</si>
  <si>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</si>
  <si>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</si>
  <si>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</si>
  <si>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</si>
  <si>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</si>
  <si>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</si>
  <si>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</si>
  <si>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</si>
  <si>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</si>
  <si>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</si>
  <si>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</si>
  <si>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</si>
  <si>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</si>
  <si>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</si>
  <si>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</si>
  <si>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</si>
  <si>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</si>
  <si>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</si>
  <si>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</si>
  <si>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</si>
  <si>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</si>
  <si>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</si>
  <si>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</si>
  <si>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</si>
  <si>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</si>
  <si>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</si>
  <si>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</si>
  <si>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</si>
  <si>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</si>
  <si>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</si>
  <si>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</si>
  <si>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</si>
  <si>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</si>
  <si>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</si>
  <si>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</si>
  <si>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</si>
  <si>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</si>
  <si>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</si>
  <si>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</si>
  <si>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</si>
  <si>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</si>
  <si>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</si>
  <si>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</si>
  <si>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</si>
  <si>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</si>
  <si>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</si>
  <si>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</si>
  <si>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</si>
  <si>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</si>
  <si>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</si>
  <si>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</si>
  <si>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</si>
  <si>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</si>
  <si>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</si>
  <si>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</si>
  <si>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</si>
  <si>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</si>
  <si>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</si>
  <si>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</si>
  <si>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</si>
  <si>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</si>
  <si>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</si>
  <si>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</si>
  <si>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</si>
  <si>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</si>
  <si>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</si>
  <si>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</si>
  <si>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</si>
  <si>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</si>
  <si>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</si>
  <si>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</si>
  <si>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</si>
  <si>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</si>
  <si>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</si>
  <si>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</si>
  <si>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</si>
  <si>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</si>
  <si>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</si>
  <si>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</si>
  <si>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</si>
  <si>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</si>
  <si>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</si>
  <si>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</si>
  <si>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</si>
  <si>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</si>
  <si>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</si>
  <si>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</si>
  <si>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</si>
  <si>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</si>
  <si>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</si>
  <si>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</si>
  <si>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</si>
  <si>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</si>
  <si>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</si>
  <si>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</si>
  <si>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</si>
  <si>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</si>
  <si>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</si>
  <si>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</si>
  <si>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</si>
  <si>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</si>
  <si>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</si>
  <si>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</si>
  <si>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</si>
  <si>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</si>
  <si>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</si>
  <si>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</si>
  <si>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</si>
  <si>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</si>
  <si>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</si>
  <si>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</si>
  <si>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</si>
  <si>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</si>
  <si>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</si>
  <si>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</si>
  <si>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</si>
  <si>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</si>
  <si>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</si>
  <si>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</si>
  <si>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</si>
  <si>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</si>
  <si>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</si>
  <si>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</si>
  <si>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</si>
  <si>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</si>
  <si>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</si>
  <si>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</si>
  <si>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</si>
  <si>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</si>
  <si>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</si>
  <si>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</si>
  <si>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</si>
  <si>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</si>
  <si>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</si>
  <si>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</si>
  <si>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</si>
  <si>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</si>
  <si>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</si>
  <si>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</si>
  <si>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</si>
  <si>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</si>
  <si>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</si>
  <si>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</si>
  <si>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</si>
  <si>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</si>
  <si>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</si>
  <si>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</si>
  <si>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</si>
  <si>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</si>
  <si>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</si>
  <si>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</si>
  <si>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</si>
  <si>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</si>
  <si>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</si>
  <si>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</si>
  <si>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</si>
  <si>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</si>
  <si>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</si>
  <si>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</si>
  <si>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</si>
  <si>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</si>
  <si>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</si>
  <si>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</si>
  <si>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</si>
  <si>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</si>
  <si>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</si>
  <si>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</si>
  <si>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</si>
  <si>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</si>
  <si>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</si>
  <si>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</si>
  <si>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</si>
  <si>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</si>
  <si>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</si>
  <si>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</si>
  <si>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</si>
  <si>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</si>
  <si>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</si>
  <si>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</si>
  <si>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</si>
  <si>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</si>
  <si>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</si>
  <si>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</si>
  <si>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</si>
  <si>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</si>
  <si>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</si>
  <si>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</si>
  <si>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</si>
  <si>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</si>
  <si>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</si>
  <si>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</si>
  <si>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</si>
  <si>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</si>
  <si>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</si>
  <si>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</si>
  <si>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</si>
  <si>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</si>
  <si>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</si>
  <si>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</si>
  <si>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</si>
  <si>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</si>
  <si>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</si>
  <si>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</si>
  <si>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</si>
  <si>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</si>
  <si>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</si>
  <si>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</si>
  <si>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</si>
  <si>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</si>
  <si>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</si>
  <si>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</si>
  <si>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</si>
  <si>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</si>
  <si>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</si>
  <si>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</si>
  <si>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</si>
  <si>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</si>
  <si>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</si>
  <si>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</si>
  <si>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</si>
  <si>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</si>
  <si>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</si>
  <si>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</si>
  <si>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</si>
  <si>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</si>
  <si>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</si>
  <si>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</si>
  <si>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</si>
  <si>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</si>
  <si>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</si>
  <si>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</si>
  <si>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</si>
  <si>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</si>
  <si>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</si>
  <si>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</si>
  <si>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</si>
  <si>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</si>
  <si>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</si>
  <si>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</si>
  <si>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</si>
  <si>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</si>
  <si>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</si>
  <si>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</si>
  <si>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</si>
  <si>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</si>
  <si>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</si>
  <si>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</si>
  <si>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</si>
  <si>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</si>
  <si>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</si>
  <si>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</si>
  <si>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</si>
  <si>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</si>
  <si>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</si>
  <si>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</si>
  <si>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</si>
  <si>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</si>
  <si>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</si>
  <si>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</si>
  <si>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</si>
  <si>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</si>
  <si>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</si>
  <si>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</si>
  <si>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</si>
  <si>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</si>
  <si>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</si>
  <si>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</si>
  <si>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</si>
  <si>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</si>
  <si>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</si>
  <si>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</si>
  <si>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</si>
  <si>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</si>
  <si>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</si>
  <si>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</si>
  <si>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</si>
  <si>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</si>
  <si>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</si>
  <si>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</si>
  <si>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</si>
  <si>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</si>
  <si>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</si>
  <si>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</si>
  <si>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</si>
  <si>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</si>
  <si>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</si>
  <si>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</si>
  <si>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</si>
  <si>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</si>
  <si>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</si>
  <si>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</si>
  <si>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</si>
  <si>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</si>
  <si>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</si>
  <si>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</si>
  <si>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</si>
  <si>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</si>
  <si>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</si>
  <si>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</si>
  <si>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</si>
  <si>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</si>
  <si>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</si>
  <si>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</si>
  <si>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</si>
  <si>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</si>
  <si>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</si>
  <si>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</si>
  <si>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</si>
  <si>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</si>
  <si>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</si>
  <si>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</si>
  <si>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</si>
  <si>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</si>
  <si>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</si>
  <si>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</si>
  <si>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</si>
  <si>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</si>
  <si>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</si>
  <si>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</si>
  <si>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</si>
  <si>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</si>
  <si>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</si>
  <si>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</si>
  <si>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</si>
  <si>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</si>
  <si>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</si>
  <si>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</si>
  <si>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</si>
  <si>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</si>
  <si>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</si>
  <si>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</si>
  <si>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</si>
  <si>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</si>
  <si>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</si>
  <si>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</si>
  <si>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</si>
  <si>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</si>
  <si>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</si>
  <si>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</si>
  <si>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</si>
  <si>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</si>
  <si>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</si>
  <si>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</si>
  <si>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</si>
  <si>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</si>
  <si>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</si>
  <si>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</si>
  <si>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</si>
  <si>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</si>
  <si>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</si>
  <si>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</si>
  <si>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</si>
  <si>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</si>
  <si>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</si>
  <si>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</si>
  <si>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</si>
  <si>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</si>
  <si>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</si>
  <si>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</si>
  <si>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</si>
  <si>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</si>
  <si>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</si>
  <si>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</si>
  <si>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</si>
  <si>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</si>
  <si>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</si>
  <si>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</si>
  <si>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</si>
  <si>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</si>
  <si>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</si>
  <si>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</si>
  <si>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</si>
  <si>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</si>
  <si>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</si>
  <si>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</si>
  <si>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</si>
  <si>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</si>
  <si>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</si>
  <si>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</si>
  <si>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</si>
  <si>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</si>
  <si>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</si>
  <si>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</si>
  <si>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</si>
  <si>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</si>
  <si>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</si>
  <si>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</si>
  <si>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</si>
  <si>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</si>
  <si>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</si>
  <si>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</si>
  <si>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</si>
  <si>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</si>
  <si>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</si>
  <si>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</si>
  <si>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</si>
  <si>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</si>
  <si>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</si>
  <si>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</si>
  <si>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</si>
  <si>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</si>
  <si>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</si>
  <si>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</si>
  <si>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</si>
  <si>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</si>
  <si>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</si>
  <si>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</si>
  <si>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</si>
  <si>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</si>
  <si>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</si>
  <si>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</si>
  <si>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</si>
  <si>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</si>
  <si>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</si>
  <si>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</si>
  <si>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</si>
  <si>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</si>
  <si>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</si>
  <si>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</si>
  <si>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</si>
  <si>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</si>
  <si>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</si>
  <si>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</si>
  <si>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</si>
  <si>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</si>
  <si>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</si>
  <si>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</si>
  <si>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</si>
  <si>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</si>
  <si>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</si>
  <si>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</si>
  <si>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</si>
  <si>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</si>
  <si>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</si>
  <si>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</si>
  <si>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</si>
  <si>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</si>
  <si>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</si>
  <si>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</si>
  <si>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</si>
  <si>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</si>
  <si>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</si>
  <si>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</si>
  <si>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</si>
  <si>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</si>
  <si>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</si>
  <si>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</si>
  <si>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</si>
  <si>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</si>
  <si>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</si>
  <si>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</si>
  <si>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</si>
  <si>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</si>
  <si>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</si>
  <si>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</si>
  <si>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</si>
  <si>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</si>
  <si>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</si>
  <si>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</si>
  <si>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</si>
  <si>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</si>
  <si>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</si>
  <si>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</si>
  <si>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</si>
  <si>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</si>
  <si>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</si>
  <si>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</si>
  <si>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</si>
  <si>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</si>
  <si>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</si>
  <si>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</si>
  <si>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</si>
  <si>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</si>
  <si>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</si>
  <si>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</si>
  <si>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</si>
  <si>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</si>
  <si>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</si>
  <si>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</si>
  <si>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</si>
  <si>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</si>
  <si>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</si>
  <si>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</si>
  <si>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</si>
  <si>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</si>
  <si>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</si>
  <si>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</si>
  <si>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</si>
  <si>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</si>
  <si>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</si>
  <si>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</si>
  <si>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</si>
  <si>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</si>
  <si>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</si>
  <si>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</si>
  <si>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</si>
  <si>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</si>
  <si>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</si>
  <si>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</si>
  <si>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</si>
  <si>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</si>
  <si>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</si>
  <si>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</si>
  <si>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</si>
  <si>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</si>
  <si>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</si>
  <si>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</si>
  <si>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</si>
  <si>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</si>
  <si>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</si>
  <si>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</si>
  <si>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</si>
  <si>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</si>
  <si>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</si>
  <si>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</si>
  <si>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</si>
  <si>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</si>
  <si>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</si>
  <si>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</si>
  <si>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</si>
  <si>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</si>
  <si>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</si>
  <si>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</si>
  <si>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</si>
  <si>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</si>
  <si>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</si>
  <si>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</si>
  <si>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</si>
  <si>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</si>
  <si>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</si>
  <si>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</si>
  <si>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</si>
  <si>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</si>
  <si>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</si>
  <si>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</si>
  <si>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</si>
  <si>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</si>
  <si>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</si>
  <si>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</si>
  <si>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</si>
  <si>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</si>
  <si>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</si>
  <si>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</si>
  <si>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</si>
  <si>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</si>
  <si>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</si>
  <si>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</si>
  <si>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</si>
  <si>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</si>
  <si>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</si>
  <si>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</si>
  <si>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</si>
  <si>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</si>
  <si>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</si>
  <si>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</si>
  <si>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</si>
  <si>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</si>
  <si>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</si>
  <si>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</si>
  <si>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</si>
  <si>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</si>
  <si>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</si>
  <si>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</si>
  <si>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</si>
  <si>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</si>
  <si>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</si>
  <si>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</si>
  <si>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</si>
  <si>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</si>
  <si>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</si>
  <si>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</si>
  <si>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</si>
  <si>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</si>
  <si>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</si>
  <si>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</si>
  <si>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</si>
  <si>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</si>
  <si>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</si>
  <si>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</si>
  <si>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</si>
  <si>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</si>
  <si>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</si>
  <si>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</si>
  <si>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</si>
  <si>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</si>
  <si>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</si>
  <si>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</si>
  <si>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</si>
  <si>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</si>
  <si>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</si>
  <si>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</si>
  <si>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</si>
  <si>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</si>
  <si>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</si>
  <si>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</si>
  <si>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</si>
  <si>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</si>
  <si>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</si>
  <si>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</si>
  <si>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</si>
  <si>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</si>
  <si>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</si>
  <si>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</si>
  <si>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</si>
  <si>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</si>
  <si>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</si>
  <si>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</si>
  <si>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</si>
  <si>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</si>
  <si>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</si>
  <si>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</si>
  <si>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</si>
  <si>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</si>
  <si>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</si>
  <si>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</si>
  <si>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</si>
  <si>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</si>
  <si>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</si>
  <si>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</si>
  <si>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</si>
  <si>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</si>
  <si>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</si>
  <si>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</si>
  <si>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</si>
  <si>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</si>
  <si>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</si>
  <si>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</si>
  <si>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</si>
  <si>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</si>
  <si>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</si>
  <si>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</si>
  <si>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</si>
  <si>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</si>
  <si>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</si>
  <si>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</si>
  <si>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</si>
  <si>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</si>
  <si>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</si>
  <si>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</si>
  <si>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</si>
  <si>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</si>
  <si>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</si>
  <si>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</si>
  <si>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</si>
  <si>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</si>
  <si>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</si>
  <si>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</si>
  <si>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</si>
  <si>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</si>
  <si>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</si>
  <si>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</si>
  <si>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</si>
  <si>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</si>
  <si>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</si>
  <si>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</si>
  <si>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</si>
  <si>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</si>
  <si>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</si>
  <si>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</si>
  <si>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</si>
  <si>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</si>
  <si>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</si>
  <si>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</si>
  <si>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</si>
  <si>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</si>
  <si>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</si>
  <si>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</si>
  <si>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</si>
  <si>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</si>
  <si>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</si>
  <si>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</si>
  <si>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</si>
  <si>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</si>
  <si>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</si>
  <si>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</si>
  <si>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</si>
  <si>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</si>
  <si>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</si>
  <si>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</si>
  <si>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</si>
  <si>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</si>
  <si>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</si>
  <si>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</si>
  <si>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</si>
  <si>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</si>
  <si>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</si>
  <si>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</si>
  <si>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</si>
  <si>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</si>
  <si>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</si>
  <si>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</si>
  <si>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</si>
  <si>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</si>
  <si>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</si>
  <si>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</si>
  <si>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</si>
  <si>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</si>
  <si>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</si>
  <si>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</si>
  <si>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</si>
  <si>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</si>
  <si>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</si>
  <si>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</si>
  <si>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</si>
  <si>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</si>
  <si>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</si>
  <si>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</si>
  <si>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</si>
  <si>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</si>
  <si>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</si>
  <si>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</si>
  <si>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</si>
  <si>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</si>
  <si>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</si>
  <si>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</si>
  <si>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</si>
  <si>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</si>
  <si>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</si>
  <si>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</si>
  <si>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</si>
  <si>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</si>
  <si>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</si>
  <si>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</si>
  <si>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</si>
  <si>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</si>
  <si>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</si>
  <si>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</si>
  <si>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</si>
  <si>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</si>
  <si>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</si>
  <si>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</si>
  <si>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</si>
  <si>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</si>
  <si>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</si>
  <si>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</si>
  <si>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</si>
  <si>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</si>
  <si>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</si>
  <si>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</si>
  <si>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</si>
  <si>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</si>
  <si>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</si>
  <si>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</si>
  <si>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</si>
  <si>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</si>
  <si>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</si>
  <si>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</si>
  <si>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</si>
  <si>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</si>
  <si>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</si>
  <si>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</si>
  <si>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</si>
  <si>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</si>
  <si>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</si>
  <si>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</si>
  <si>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</si>
  <si>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</si>
  <si>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</si>
  <si>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</si>
  <si>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</si>
  <si>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</si>
  <si>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</si>
  <si>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</si>
  <si>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</si>
  <si>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</si>
  <si>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</si>
  <si>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</si>
  <si>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</si>
  <si>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</si>
  <si>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</si>
  <si>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</si>
  <si>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</si>
  <si>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</si>
  <si>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</si>
  <si>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</si>
  <si>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</si>
  <si>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</si>
  <si>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</si>
  <si>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</si>
  <si>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</si>
  <si>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</si>
  <si>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</si>
  <si>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</si>
  <si>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</si>
  <si>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</si>
  <si>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</si>
  <si>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</si>
  <si>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</si>
  <si>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</si>
  <si>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</si>
  <si>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</si>
  <si>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</si>
  <si>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</si>
  <si>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</si>
  <si>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</si>
  <si>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</si>
  <si>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</si>
  <si>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</si>
  <si>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</si>
  <si>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</si>
  <si>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</si>
  <si>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</si>
  <si>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</si>
  <si>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</si>
  <si>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</si>
  <si>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</si>
  <si>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</si>
  <si>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</si>
  <si>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</si>
  <si>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</si>
  <si>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</si>
  <si>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</si>
  <si>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</si>
  <si>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</si>
  <si>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</si>
  <si>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</si>
  <si>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</si>
  <si>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</si>
  <si>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</si>
  <si>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</si>
  <si>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</si>
  <si>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</si>
  <si>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</si>
  <si>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</si>
  <si>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</si>
  <si>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</si>
  <si>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</si>
  <si>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</si>
  <si>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</si>
  <si>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</si>
  <si>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</si>
  <si>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</si>
  <si>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</si>
  <si>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</si>
  <si>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</si>
  <si>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</si>
  <si>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</si>
  <si>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</si>
  <si>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</si>
  <si>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</si>
  <si>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</si>
  <si>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</si>
  <si>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</si>
  <si>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</si>
  <si>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</si>
  <si>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</si>
  <si>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</si>
  <si>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</si>
  <si>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</si>
  <si>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</si>
  <si>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</si>
  <si>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</si>
  <si>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</si>
  <si>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</si>
  <si>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</si>
  <si>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</si>
  <si>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</si>
  <si>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</si>
  <si>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</si>
  <si>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</si>
  <si>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</si>
  <si>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</si>
  <si>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</si>
  <si>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</si>
  <si>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</si>
  <si>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</si>
  <si>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</si>
  <si>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</si>
  <si>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</si>
  <si>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</si>
  <si>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</si>
  <si>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</si>
  <si>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</si>
  <si>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</si>
  <si>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</si>
  <si>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</si>
  <si>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</si>
  <si>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</si>
  <si>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</si>
  <si>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</si>
  <si>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</si>
  <si>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</si>
  <si>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</si>
  <si>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</si>
  <si>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</si>
  <si>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</si>
  <si>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</si>
  <si>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</si>
  <si>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</si>
  <si>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</si>
  <si>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</si>
  <si>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</si>
  <si>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</si>
  <si>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</si>
  <si>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</si>
  <si>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</si>
  <si>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</si>
  <si>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</si>
  <si>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</si>
  <si>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</si>
  <si>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</si>
  <si>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</si>
  <si>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</si>
  <si>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</si>
  <si>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</si>
  <si>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</si>
  <si>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</si>
  <si>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</si>
  <si>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</si>
  <si>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</si>
  <si>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</si>
  <si>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</si>
  <si>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</si>
  <si>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</si>
  <si>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</si>
  <si>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</si>
  <si>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</si>
  <si>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</si>
  <si>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</si>
  <si>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</si>
  <si>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</si>
  <si>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</si>
  <si>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</si>
  <si>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</si>
  <si>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</si>
  <si>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</si>
  <si>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</si>
  <si>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</si>
  <si>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</si>
  <si>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</si>
  <si>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</si>
  <si>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</si>
  <si>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</si>
  <si>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</si>
  <si>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</si>
  <si>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</si>
  <si>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</si>
  <si>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</si>
  <si>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</si>
  <si>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</si>
  <si>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</si>
  <si>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</si>
  <si>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</si>
  <si>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</si>
  <si>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</si>
  <si>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</si>
  <si>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</si>
  <si>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</si>
  <si>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</si>
  <si>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</si>
  <si>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</si>
  <si>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</si>
  <si>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</si>
  <si>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</si>
  <si>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</si>
  <si>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</si>
  <si>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</si>
  <si>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</si>
  <si>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</si>
  <si>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</si>
  <si>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</si>
  <si>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</si>
  <si>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</si>
  <si>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</si>
  <si>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</si>
  <si>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</si>
  <si>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</si>
  <si>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</si>
  <si>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</si>
  <si>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</si>
  <si>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</si>
  <si>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</si>
  <si>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</si>
  <si>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</si>
  <si>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</si>
  <si>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</si>
  <si>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</si>
  <si>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</si>
  <si>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</si>
  <si>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</si>
  <si>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</si>
  <si>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</si>
  <si>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</si>
  <si>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</si>
  <si>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</si>
  <si>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</si>
  <si>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</si>
  <si>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</si>
  <si>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</si>
  <si>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</si>
  <si>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</si>
  <si>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</si>
  <si>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</si>
  <si>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</si>
  <si>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</si>
  <si>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</si>
  <si>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</si>
  <si>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</si>
  <si>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</si>
  <si>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</si>
  <si>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</si>
  <si>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</si>
  <si>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</si>
  <si>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</si>
  <si>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</si>
  <si>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</si>
  <si>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</si>
  <si>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</si>
  <si>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</si>
  <si>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</si>
  <si>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</si>
  <si>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</si>
  <si>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</si>
  <si>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</si>
  <si>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</si>
  <si>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</si>
  <si>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</si>
  <si>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</si>
  <si>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</si>
  <si>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</si>
  <si>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</si>
  <si>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</si>
  <si>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</si>
  <si>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</si>
  <si>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</si>
  <si>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</si>
  <si>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</si>
  <si>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</si>
  <si>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</si>
  <si>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</si>
  <si>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</si>
  <si>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</si>
  <si>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</si>
  <si>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</si>
  <si>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</si>
  <si>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</si>
  <si>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</si>
  <si>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</si>
  <si>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</si>
  <si>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</si>
  <si>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</si>
  <si>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</si>
  <si>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</si>
  <si>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</si>
  <si>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</si>
  <si>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</si>
  <si>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</si>
  <si>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</si>
  <si>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</si>
  <si>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</si>
  <si>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</si>
  <si>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</si>
  <si>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</si>
  <si>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</si>
  <si>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</si>
  <si>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</si>
  <si>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</si>
  <si>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</si>
  <si>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</si>
  <si>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</si>
  <si>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</si>
  <si>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</si>
  <si>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</si>
  <si>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</si>
  <si>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</si>
  <si>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</si>
  <si>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</si>
  <si>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</si>
  <si>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</si>
  <si>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</si>
  <si>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</si>
  <si>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</si>
  <si>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</si>
  <si>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</si>
  <si>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</si>
  <si>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</si>
  <si>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</si>
  <si>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</si>
  <si>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</si>
  <si>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</si>
  <si>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</si>
  <si>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</si>
  <si>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</si>
  <si>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</si>
  <si>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</si>
  <si>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</si>
  <si>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</si>
  <si>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</si>
  <si>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</si>
  <si>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</si>
  <si>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</si>
  <si>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</si>
  <si>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</si>
  <si>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</si>
  <si>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</si>
  <si>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</si>
  <si>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</si>
  <si>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</si>
  <si>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</si>
  <si>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</si>
  <si>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</si>
  <si>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</si>
  <si>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</si>
  <si>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</si>
  <si>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</si>
  <si>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</si>
  <si>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</si>
  <si>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</si>
  <si>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</si>
  <si>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</si>
  <si>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</si>
  <si>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</si>
  <si>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</si>
  <si>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</si>
  <si>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</si>
  <si>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</si>
  <si>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</si>
  <si>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</si>
  <si>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</si>
  <si>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</si>
  <si>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</si>
  <si>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</si>
  <si>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</si>
  <si>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</si>
  <si>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</si>
  <si>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</si>
  <si>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</si>
  <si>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</si>
  <si>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</si>
  <si>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</si>
  <si>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</si>
  <si>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</si>
  <si>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</si>
  <si>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</si>
  <si>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</si>
  <si>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</si>
  <si>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</si>
  <si>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</si>
  <si>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</si>
  <si>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</si>
  <si>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</si>
  <si>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</si>
  <si>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</si>
  <si>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</si>
  <si>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</si>
  <si>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</si>
  <si>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</si>
  <si>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</si>
  <si>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</si>
  <si>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</si>
  <si>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</si>
  <si>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</si>
  <si>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</si>
  <si>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</si>
  <si>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</si>
  <si>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</si>
  <si>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</si>
  <si>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</si>
  <si>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</si>
  <si>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</si>
  <si>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</si>
  <si>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</si>
  <si>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</si>
  <si>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</si>
  <si>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</si>
  <si>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</si>
  <si>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</si>
  <si>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</si>
  <si>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</si>
  <si>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</si>
  <si>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</si>
  <si>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</si>
  <si>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</si>
  <si>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</si>
  <si>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</si>
  <si>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</si>
  <si>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</si>
  <si>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</si>
  <si>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</si>
  <si>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</si>
  <si>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</si>
  <si>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</si>
  <si>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</si>
  <si>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</si>
  <si>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</si>
  <si>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</si>
  <si>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</si>
  <si>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</si>
  <si>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</si>
  <si>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</si>
  <si>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</si>
  <si>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</si>
  <si>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</si>
  <si>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</si>
  <si>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</si>
  <si>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</si>
  <si>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</si>
  <si>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</si>
  <si>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</si>
  <si>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</si>
  <si>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</si>
  <si>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</si>
  <si>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</si>
  <si>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</si>
  <si>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</si>
  <si>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</si>
  <si>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</si>
  <si>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</si>
  <si>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</si>
  <si>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</si>
  <si>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</si>
  <si>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</si>
  <si>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</si>
  <si>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</si>
  <si>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</si>
  <si>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</si>
  <si>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</si>
  <si>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</si>
  <si>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</si>
  <si>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</si>
  <si>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</si>
  <si>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</si>
  <si>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</si>
  <si>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</si>
  <si>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</si>
  <si>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</si>
  <si>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</si>
  <si>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</si>
  <si>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</si>
  <si>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</si>
  <si>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</si>
  <si>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</si>
  <si>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</si>
  <si>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</si>
  <si>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</si>
  <si>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</si>
  <si>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</si>
  <si>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</si>
  <si>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</si>
  <si>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</si>
  <si>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</si>
  <si>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</si>
  <si>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</si>
  <si>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</si>
  <si>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</si>
  <si>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</si>
  <si>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</si>
  <si>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</si>
  <si>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</si>
  <si>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</si>
  <si>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</si>
  <si>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</si>
  <si>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</si>
  <si>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</si>
  <si>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</si>
  <si>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</si>
  <si>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</si>
  <si>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</si>
  <si>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</si>
  <si>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</si>
  <si>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</si>
  <si>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</si>
  <si>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</si>
  <si>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</si>
  <si>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</si>
  <si>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</si>
  <si>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</si>
  <si>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</si>
  <si>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</si>
  <si>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</si>
  <si>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</si>
  <si>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</si>
  <si>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</si>
  <si>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</si>
  <si>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</si>
  <si>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</si>
  <si>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</si>
  <si>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</si>
  <si>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</si>
  <si>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</si>
  <si>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</si>
  <si>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</si>
  <si>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</si>
  <si>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</si>
  <si>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</si>
  <si>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</si>
  <si>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</si>
  <si>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</si>
  <si>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</si>
  <si>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</si>
  <si>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</si>
  <si>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</si>
  <si>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</si>
  <si>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</si>
  <si>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</si>
  <si>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</si>
  <si>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</si>
  <si>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</si>
  <si>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</si>
  <si>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</si>
  <si>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</si>
  <si>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</si>
  <si>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</si>
  <si>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</si>
  <si>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</si>
  <si>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</si>
  <si>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</si>
  <si>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</si>
  <si>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</si>
  <si>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</si>
  <si>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</si>
  <si>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</si>
  <si>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</si>
  <si>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</si>
  <si>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</si>
  <si>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</si>
  <si>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</si>
  <si>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</si>
  <si>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</si>
  <si>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</si>
  <si>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</si>
  <si>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</si>
  <si>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</si>
  <si>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</si>
  <si>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</si>
  <si>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</si>
  <si>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</si>
  <si>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</si>
  <si>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</si>
  <si>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</si>
  <si>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</si>
  <si>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</si>
  <si>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</si>
  <si>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</si>
  <si>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</si>
  <si>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</si>
  <si>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</si>
  <si>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</si>
  <si>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</si>
  <si>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</si>
  <si>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</si>
  <si>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</si>
  <si>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</si>
  <si>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</si>
  <si>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</si>
  <si>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</si>
  <si>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</si>
  <si>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</si>
  <si>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</si>
  <si>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</si>
  <si>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</si>
  <si>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</si>
  <si>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</si>
  <si>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</si>
  <si>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</si>
  <si>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</si>
  <si>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</si>
  <si>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</si>
  <si>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</si>
  <si>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</si>
  <si>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</si>
  <si>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</si>
  <si>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</si>
  <si>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</si>
  <si>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</si>
  <si>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</si>
  <si>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</si>
  <si>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</si>
  <si>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</si>
  <si>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</si>
  <si>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</si>
  <si>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</si>
  <si>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</si>
  <si>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</si>
  <si>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</si>
  <si>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</si>
  <si>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</si>
  <si>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</si>
  <si>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</si>
  <si>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</si>
  <si>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</si>
  <si>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</si>
  <si>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</si>
  <si>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</si>
  <si>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</si>
  <si>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</si>
  <si>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</si>
  <si>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</si>
  <si>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</si>
  <si>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</si>
  <si>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</si>
  <si>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</si>
  <si>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</si>
  <si>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</si>
  <si>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</si>
  <si>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</si>
  <si>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</si>
  <si>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</si>
  <si>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</si>
  <si>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</si>
  <si>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</si>
  <si>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</si>
  <si>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</si>
  <si>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</si>
  <si>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</si>
  <si>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</si>
  <si>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</si>
  <si>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</si>
  <si>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</si>
  <si>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</si>
  <si>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</si>
  <si>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</si>
  <si>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</si>
  <si>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</si>
  <si>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</si>
  <si>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</si>
  <si>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</si>
  <si>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</si>
  <si>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</si>
  <si>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</si>
  <si>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</si>
  <si>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</si>
  <si>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</si>
  <si>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</si>
  <si>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</si>
  <si>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</si>
  <si>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</si>
  <si>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</si>
  <si>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</si>
  <si>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</si>
  <si>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</si>
  <si>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</si>
  <si>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</si>
  <si>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</si>
  <si>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</si>
  <si>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</si>
  <si>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</si>
  <si>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</si>
  <si>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</si>
  <si>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</si>
  <si>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</si>
  <si>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</si>
  <si>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</si>
  <si>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</si>
  <si>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</si>
  <si>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</si>
  <si>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</si>
  <si>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</si>
  <si>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</si>
  <si>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</si>
  <si>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</si>
  <si>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</si>
  <si>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</si>
  <si>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</si>
  <si>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</si>
  <si>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</si>
  <si>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</si>
  <si>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</si>
  <si>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</si>
  <si>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</si>
  <si>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</si>
  <si>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</si>
  <si>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</si>
  <si>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</si>
  <si>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</si>
  <si>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</si>
  <si>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</si>
  <si>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</si>
  <si>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</si>
  <si>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</si>
  <si>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</si>
  <si>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</si>
  <si>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</si>
  <si>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</si>
  <si>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</si>
  <si>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</si>
  <si>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</si>
  <si>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</si>
  <si>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</si>
  <si>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</si>
  <si>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</si>
  <si>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</si>
  <si>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</si>
  <si>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</si>
  <si>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</si>
  <si>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</si>
  <si>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</si>
  <si>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</si>
  <si>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</si>
  <si>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</si>
  <si>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</si>
  <si>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</si>
  <si>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</si>
  <si>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</si>
  <si>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</si>
  <si>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</si>
  <si>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</si>
  <si>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</si>
  <si>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</si>
  <si>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</si>
  <si>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</si>
  <si>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</si>
  <si>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</si>
  <si>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</si>
  <si>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</si>
  <si>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</si>
  <si>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</si>
  <si>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</si>
  <si>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</si>
  <si>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</si>
  <si>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</si>
  <si>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</si>
  <si>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</si>
  <si>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</si>
  <si>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</si>
  <si>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</si>
  <si>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</si>
  <si>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</si>
  <si>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</si>
  <si>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</si>
  <si>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</si>
  <si>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</si>
  <si>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</si>
  <si>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</si>
  <si>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</si>
  <si>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</si>
  <si>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</si>
  <si>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</si>
  <si>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</si>
  <si>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</si>
  <si>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</si>
  <si>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</si>
  <si>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</si>
  <si>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</si>
  <si>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</si>
  <si>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</si>
  <si>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</si>
  <si>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</si>
  <si>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</si>
  <si>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</si>
  <si>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</si>
  <si>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</si>
  <si>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</si>
  <si>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</si>
  <si>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</si>
  <si>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</si>
  <si>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</si>
  <si>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</si>
  <si>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</si>
  <si>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</si>
  <si>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</si>
  <si>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</si>
  <si>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</si>
  <si>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</si>
  <si>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</si>
  <si>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</si>
  <si>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</si>
  <si>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</si>
  <si>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</si>
  <si>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</si>
  <si>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</si>
  <si>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</si>
  <si>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</si>
  <si>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</si>
  <si>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</si>
  <si>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</si>
  <si>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</si>
  <si>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</si>
  <si>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</si>
  <si>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</si>
  <si>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</si>
  <si>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</si>
  <si>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</si>
  <si>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</si>
  <si>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</si>
  <si>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</si>
  <si>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</si>
  <si>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</si>
  <si>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</si>
  <si>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</si>
  <si>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</si>
  <si>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</si>
  <si>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</si>
  <si>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</si>
  <si>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</si>
  <si>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</si>
  <si>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</si>
  <si>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</si>
  <si>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</si>
  <si>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</si>
  <si>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</si>
  <si>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</si>
  <si>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</si>
  <si>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</si>
  <si>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</si>
  <si>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</si>
  <si>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</si>
  <si>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</si>
  <si>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</si>
  <si>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</si>
  <si>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</si>
  <si>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</si>
  <si>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</si>
  <si>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</si>
  <si>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</si>
  <si>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</si>
  <si>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</si>
  <si>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</si>
  <si>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</si>
  <si>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</si>
  <si>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</si>
  <si>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</si>
  <si>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</si>
  <si>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</si>
  <si>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</si>
  <si>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</si>
  <si>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</si>
  <si>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</si>
  <si>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</si>
  <si>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</si>
  <si>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</si>
  <si>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</si>
  <si>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</si>
  <si>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</si>
  <si>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</si>
  <si>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</si>
  <si>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</si>
  <si>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</si>
  <si>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</si>
  <si>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</si>
  <si>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</si>
  <si>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</si>
  <si>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</si>
  <si>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</si>
  <si>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</si>
  <si>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</si>
  <si>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</si>
  <si>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</si>
  <si>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</si>
  <si>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</si>
  <si>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</si>
  <si>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</si>
  <si>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</si>
  <si>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</si>
  <si>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</si>
  <si>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</si>
  <si>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</si>
  <si>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</si>
  <si>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</si>
  <si>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</si>
  <si>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</si>
  <si>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</si>
  <si>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</si>
  <si>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</si>
  <si>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</si>
  <si>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</si>
  <si>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</si>
  <si>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</si>
  <si>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</si>
  <si>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</si>
  <si>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</si>
  <si>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</si>
  <si>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</si>
  <si>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</si>
  <si>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</si>
  <si>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</si>
  <si>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</si>
  <si>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</si>
  <si>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</si>
  <si>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</si>
  <si>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</si>
  <si>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</si>
  <si>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</si>
  <si>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</si>
  <si>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</si>
  <si>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</si>
  <si>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</si>
  <si>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</si>
  <si>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</si>
  <si>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</si>
  <si>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</si>
  <si>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</si>
  <si>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</si>
  <si>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</si>
  <si>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</si>
  <si>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</si>
  <si>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</si>
  <si>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</si>
  <si>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</si>
  <si>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</si>
  <si>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</si>
  <si>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</si>
  <si>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</si>
  <si>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</si>
  <si>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</si>
  <si>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</si>
  <si>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</si>
  <si>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</si>
  <si>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</si>
  <si>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</si>
  <si>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</si>
  <si>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</si>
  <si>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</si>
  <si>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</si>
  <si>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</si>
  <si>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</si>
  <si>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</si>
  <si>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</si>
  <si>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</si>
  <si>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</si>
  <si>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</si>
  <si>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</si>
  <si>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</si>
  <si>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</si>
  <si>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</si>
  <si>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</si>
  <si>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</si>
  <si>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</si>
  <si>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</si>
  <si>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</si>
  <si>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</si>
  <si>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</si>
  <si>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</si>
  <si>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</si>
  <si>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</si>
  <si>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</si>
  <si>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</si>
  <si>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</si>
  <si>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</si>
  <si>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</si>
  <si>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</si>
  <si>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</si>
  <si>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</si>
  <si>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</si>
  <si>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</si>
  <si>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</si>
  <si>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</si>
  <si>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</si>
  <si>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</si>
  <si>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</si>
  <si>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</si>
  <si>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</si>
  <si>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</si>
  <si>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</si>
  <si>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</si>
  <si>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</si>
  <si>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</si>
  <si>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</si>
  <si>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</si>
  <si>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</si>
  <si>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</si>
  <si>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</si>
  <si>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</si>
  <si>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</si>
  <si>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</si>
  <si>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</si>
  <si>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</si>
  <si>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</si>
  <si>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</si>
  <si>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</si>
  <si>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</si>
  <si>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</si>
  <si>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</si>
  <si>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</si>
  <si>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</si>
  <si>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</si>
  <si>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</si>
  <si>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</si>
  <si>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</si>
  <si>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</si>
  <si>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</si>
  <si>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</si>
  <si>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</si>
  <si>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</si>
  <si>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</si>
  <si>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</si>
  <si>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</si>
  <si>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</si>
  <si>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</si>
  <si>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</si>
  <si>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</si>
  <si>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</si>
  <si>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</si>
  <si>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</si>
  <si>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</si>
  <si>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</si>
  <si>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</si>
  <si>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</si>
  <si>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</si>
  <si>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</si>
  <si>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</si>
  <si>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</si>
  <si>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</si>
  <si>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</si>
  <si>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</si>
  <si>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</si>
  <si>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</si>
  <si>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</si>
  <si>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</si>
  <si>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</si>
  <si>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</si>
  <si>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</si>
  <si>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</si>
  <si>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</si>
  <si>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</si>
  <si>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</si>
  <si>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</si>
  <si>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</si>
  <si>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</si>
  <si>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</si>
  <si>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</si>
  <si>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</si>
  <si>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</si>
  <si>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</si>
  <si>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</si>
  <si>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</si>
  <si>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</si>
  <si>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</si>
  <si>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</si>
  <si>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</si>
  <si>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</si>
  <si>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</si>
  <si>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</si>
  <si>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</si>
  <si>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</si>
  <si>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</si>
  <si>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</si>
  <si>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</si>
  <si>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</si>
  <si>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</si>
  <si>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</si>
  <si>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</si>
  <si>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</si>
  <si>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</si>
  <si>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</si>
  <si>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</si>
  <si>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</si>
  <si>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</si>
  <si>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</si>
  <si>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</si>
  <si>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</si>
  <si>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</si>
  <si>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</si>
  <si>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</si>
  <si>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</si>
  <si>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</si>
  <si>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</si>
  <si>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</si>
  <si>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</si>
  <si>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</si>
  <si>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</si>
  <si>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</si>
  <si>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</si>
  <si>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</si>
  <si>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</si>
  <si>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</si>
  <si>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</si>
  <si>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</si>
  <si>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</si>
  <si>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</si>
  <si>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</si>
  <si>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</si>
  <si>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</si>
  <si>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</si>
  <si>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</si>
  <si>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</si>
  <si>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</si>
  <si>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</si>
  <si>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</si>
  <si>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</si>
  <si>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</si>
  <si>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</si>
  <si>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</si>
  <si>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</si>
  <si>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</si>
  <si>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</si>
  <si>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</si>
  <si>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</si>
  <si>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</si>
  <si>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</si>
  <si>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</si>
  <si>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</si>
  <si>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</si>
  <si>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</si>
  <si>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</si>
  <si>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</si>
  <si>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</si>
  <si>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</si>
  <si>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</si>
  <si>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</si>
  <si>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</si>
  <si>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</si>
  <si>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</si>
  <si>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</si>
  <si>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</si>
  <si>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</si>
  <si>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</si>
  <si>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</si>
  <si>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</si>
  <si>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</si>
  <si>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</si>
  <si>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</si>
  <si>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</si>
  <si>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</si>
  <si>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</si>
  <si>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</si>
  <si>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</si>
  <si>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</si>
  <si>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</si>
  <si>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</si>
  <si>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</si>
  <si>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</si>
  <si>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</si>
  <si>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</si>
  <si>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</si>
  <si>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</si>
  <si>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</si>
  <si>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</si>
  <si>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</si>
  <si>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</si>
  <si>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</si>
  <si>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</si>
  <si>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</si>
  <si>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</si>
  <si>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</si>
  <si>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</si>
  <si>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</si>
  <si>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</si>
  <si>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</si>
  <si>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</si>
  <si>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</si>
  <si>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</si>
  <si>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</si>
  <si>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</si>
  <si>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</si>
  <si>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</si>
  <si>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</si>
  <si>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</si>
  <si>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</si>
  <si>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</si>
  <si>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</si>
  <si>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</si>
  <si>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</si>
  <si>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</si>
  <si>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</si>
  <si>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</si>
  <si>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</si>
  <si>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</si>
  <si>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</si>
  <si>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</si>
  <si>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</si>
  <si>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</si>
  <si>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</si>
  <si>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</si>
  <si>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</si>
  <si>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</si>
  <si>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</si>
  <si>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</si>
  <si>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</si>
  <si>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</si>
  <si>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</si>
  <si>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</si>
  <si>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</si>
  <si>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</si>
  <si>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</si>
  <si>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</si>
  <si>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</si>
  <si>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</si>
  <si>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</si>
  <si>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</si>
  <si>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</si>
  <si>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</si>
  <si>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</si>
  <si>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</si>
  <si>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</si>
  <si>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</si>
  <si>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</si>
  <si>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</si>
  <si>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</si>
  <si>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</si>
  <si>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</si>
  <si>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</si>
  <si>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</si>
  <si>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</si>
  <si>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</si>
  <si>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</si>
  <si>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</si>
  <si>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</si>
  <si>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</si>
  <si>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</si>
  <si>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</si>
  <si>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</si>
  <si>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</si>
  <si>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</si>
  <si>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</si>
  <si>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</si>
  <si>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</si>
  <si>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</si>
  <si>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</si>
  <si>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</si>
  <si>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</si>
  <si>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</si>
  <si>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</si>
  <si>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</si>
  <si>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</si>
  <si>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</si>
  <si>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</si>
  <si>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</si>
  <si>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</si>
  <si>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</si>
  <si>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</si>
  <si>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</si>
  <si>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</si>
  <si>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</si>
  <si>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</si>
  <si>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</si>
  <si>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</si>
  <si>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</si>
  <si>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</si>
  <si>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</si>
  <si>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</si>
  <si>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</si>
  <si>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</si>
  <si>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</si>
  <si>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</si>
  <si>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</si>
  <si>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</si>
  <si>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</si>
  <si>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</si>
  <si>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</si>
  <si>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</si>
  <si>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</si>
  <si>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</si>
  <si>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</si>
  <si>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</si>
  <si>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</si>
  <si>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</si>
  <si>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</si>
  <si>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</si>
  <si>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</si>
  <si>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</si>
  <si>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</si>
  <si>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</si>
  <si>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</si>
  <si>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</si>
  <si>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</si>
  <si>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</si>
  <si>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</si>
  <si>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</si>
  <si>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</si>
  <si>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</si>
  <si>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</si>
  <si>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</si>
  <si>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</si>
  <si>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</si>
  <si>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</si>
  <si>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</si>
  <si>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</si>
  <si>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</si>
  <si>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</si>
  <si>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</si>
  <si>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</si>
  <si>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</si>
  <si>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</si>
  <si>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</si>
  <si>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</si>
  <si>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</si>
  <si>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</si>
  <si>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</si>
  <si>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</si>
  <si>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</si>
  <si>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</si>
  <si>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</si>
  <si>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</si>
  <si>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</si>
  <si>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</si>
  <si>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</si>
  <si>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</si>
  <si>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</si>
  <si>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</si>
  <si>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</si>
  <si>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</si>
  <si>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</si>
  <si>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</si>
  <si>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</si>
  <si>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</si>
  <si>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</si>
  <si>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</si>
  <si>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</si>
  <si>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</si>
  <si>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</si>
  <si>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</si>
  <si>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</si>
  <si>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</si>
  <si>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</si>
  <si>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</si>
  <si>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</si>
  <si>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</si>
  <si>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</si>
  <si>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</si>
  <si>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</si>
  <si>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</si>
  <si>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</si>
  <si>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</si>
  <si>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</si>
  <si>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</si>
  <si>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</si>
  <si>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</si>
  <si>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</si>
  <si>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</si>
  <si>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</si>
  <si>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</si>
  <si>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</si>
  <si>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</si>
  <si>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</si>
  <si>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</si>
  <si>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</si>
  <si>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</si>
  <si>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</si>
  <si>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</si>
  <si>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</si>
  <si>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</si>
  <si>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</si>
  <si>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</si>
  <si>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</si>
  <si>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</si>
  <si>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</si>
  <si>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</si>
  <si>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</si>
  <si>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</si>
  <si>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</si>
  <si>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</si>
  <si>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</si>
  <si>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</si>
  <si>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</si>
  <si>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</si>
  <si>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</si>
  <si>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</si>
  <si>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</si>
  <si>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</si>
  <si>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</si>
  <si>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</si>
  <si>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</si>
  <si>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</si>
  <si>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</si>
  <si>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</si>
  <si>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</si>
  <si>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</si>
  <si>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</si>
  <si>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</si>
  <si>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</si>
  <si>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</si>
  <si>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</si>
  <si>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</si>
  <si>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</si>
  <si>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</si>
  <si>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</si>
  <si>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</si>
  <si>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</si>
  <si>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</si>
  <si>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</si>
  <si>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</si>
  <si>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</si>
  <si>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</si>
  <si>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</si>
  <si>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</si>
  <si>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</si>
  <si>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</si>
  <si>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</si>
  <si>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</si>
  <si>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</si>
  <si>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</si>
  <si>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</si>
  <si>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</si>
  <si>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</si>
  <si>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</si>
  <si>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</si>
  <si>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</si>
  <si>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</si>
  <si>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</si>
  <si>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</si>
  <si>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</si>
  <si>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</si>
  <si>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</si>
  <si>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</si>
  <si>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</si>
  <si>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</si>
  <si>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</si>
  <si>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</si>
  <si>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</si>
  <si>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</si>
  <si>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</si>
  <si>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</si>
  <si>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</si>
  <si>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</si>
  <si>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</si>
  <si>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</si>
  <si>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</si>
  <si>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</si>
  <si>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</si>
  <si>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</si>
  <si>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</si>
  <si>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</si>
  <si>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</si>
  <si>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</si>
  <si>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</si>
  <si>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</si>
  <si>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</si>
  <si>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</si>
  <si>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</si>
  <si>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</si>
  <si>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</si>
  <si>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</si>
  <si>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</si>
  <si>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</si>
  <si>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</si>
  <si>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</si>
  <si>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</si>
  <si>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</si>
  <si>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</si>
  <si>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</si>
  <si>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</si>
  <si>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</si>
  <si>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</si>
  <si>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</si>
  <si>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</si>
  <si>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</si>
  <si>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</si>
  <si>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</si>
  <si>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</si>
  <si>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</si>
  <si>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</si>
  <si>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</si>
  <si>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</si>
  <si>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</si>
  <si>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</si>
  <si>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</si>
  <si>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</si>
  <si>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</si>
  <si>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</si>
  <si>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</si>
  <si>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</si>
  <si>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</si>
  <si>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</si>
  <si>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</si>
  <si>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</si>
  <si>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</si>
  <si>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</si>
  <si>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</si>
  <si>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</si>
  <si>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</si>
  <si>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</si>
  <si>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</si>
  <si>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</si>
  <si>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</si>
  <si>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</si>
  <si>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</si>
  <si>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</si>
  <si>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</si>
  <si>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</si>
  <si>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</si>
  <si>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</si>
  <si>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</si>
  <si>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</si>
  <si>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</si>
  <si>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</si>
  <si>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</si>
  <si>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</si>
  <si>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</si>
  <si>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</si>
  <si>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</si>
  <si>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</si>
  <si>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</si>
  <si>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</si>
  <si>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</si>
  <si>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</si>
  <si>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</si>
  <si>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</si>
  <si>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</si>
  <si>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</si>
  <si>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</si>
  <si>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</si>
  <si>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</si>
  <si>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</si>
  <si>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</si>
  <si>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</si>
  <si>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</si>
  <si>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</si>
  <si>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</si>
  <si>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</si>
  <si>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</si>
  <si>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</si>
  <si>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</si>
  <si>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</si>
  <si>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</si>
  <si>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</si>
  <si>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</si>
  <si>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</si>
  <si>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</si>
  <si>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</si>
  <si>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</si>
  <si>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</si>
  <si>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</si>
  <si>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</si>
  <si>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</si>
  <si>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</si>
  <si>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</si>
  <si>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</si>
  <si>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</si>
  <si>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</si>
  <si>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</si>
  <si>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</si>
  <si>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</si>
  <si>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</si>
  <si>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</si>
  <si>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</si>
  <si>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</si>
  <si>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</si>
  <si>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</si>
  <si>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</si>
  <si>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</si>
  <si>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</si>
  <si>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</si>
  <si>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</si>
  <si>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</si>
  <si>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</si>
  <si>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</si>
  <si>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</si>
  <si>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</si>
  <si>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</si>
  <si>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</si>
  <si>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</si>
  <si>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</si>
  <si>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</si>
  <si>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</si>
  <si>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</si>
  <si>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</si>
  <si>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</si>
  <si>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</si>
  <si>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</si>
  <si>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</si>
  <si>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</si>
  <si>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</si>
  <si>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</si>
  <si>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</si>
  <si>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</si>
  <si>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</si>
  <si>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</si>
  <si>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</si>
  <si>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</si>
  <si>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</si>
  <si>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</si>
  <si>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</si>
  <si>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</si>
  <si>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</si>
  <si>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</si>
  <si>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</si>
  <si>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</si>
  <si>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</si>
  <si>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</si>
  <si>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</si>
  <si>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</si>
  <si>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</si>
  <si>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</si>
  <si>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</si>
  <si>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</si>
  <si>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</si>
  <si>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</si>
  <si>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</si>
  <si>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</si>
  <si>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</si>
  <si>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</si>
  <si>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</si>
  <si>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</si>
  <si>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</si>
  <si>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</si>
  <si>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</si>
  <si>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</si>
  <si>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</si>
  <si>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</si>
  <si>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</si>
  <si>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</si>
  <si>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</si>
  <si>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</si>
  <si>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</si>
  <si>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</si>
  <si>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</si>
  <si>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</si>
  <si>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</si>
  <si>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</si>
  <si>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</si>
  <si>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</si>
  <si>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</si>
  <si>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</si>
  <si>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</si>
  <si>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</si>
  <si>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</si>
  <si>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</si>
  <si>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</si>
  <si>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</si>
  <si>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</si>
  <si>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</si>
  <si>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</si>
  <si>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</si>
  <si>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</si>
  <si>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</si>
  <si>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</si>
  <si>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</si>
  <si>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</si>
  <si>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</si>
  <si>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</si>
  <si>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</si>
  <si>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</si>
  <si>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</si>
  <si>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</si>
  <si>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</si>
  <si>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</si>
  <si>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</si>
  <si>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</si>
  <si>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</si>
  <si>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</si>
  <si>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</si>
  <si>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</si>
  <si>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</si>
  <si>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</si>
  <si>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</si>
  <si>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</si>
  <si>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</si>
  <si>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</si>
  <si>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</si>
  <si>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</si>
  <si>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</si>
  <si>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</si>
  <si>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</si>
  <si>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</si>
  <si>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</si>
  <si>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</si>
  <si>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</si>
  <si>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</si>
  <si>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</si>
  <si>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</si>
  <si>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</si>
  <si>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</si>
  <si>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</si>
  <si>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</si>
  <si>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</si>
  <si>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</si>
  <si>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</si>
  <si>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</si>
  <si>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</si>
  <si>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</si>
  <si>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</si>
  <si>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</si>
  <si>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</si>
  <si>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</si>
  <si>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</si>
  <si>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</si>
  <si>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</si>
  <si>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</si>
  <si>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</si>
  <si>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</si>
  <si>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</si>
  <si>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</si>
  <si>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</si>
  <si>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</si>
  <si>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</si>
  <si>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</si>
  <si>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</si>
  <si>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</si>
  <si>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</si>
  <si>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</si>
  <si>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</si>
  <si>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</si>
  <si>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</si>
  <si>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</si>
  <si>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</si>
  <si>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</si>
  <si>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</si>
  <si>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</si>
  <si>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</si>
  <si>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</si>
  <si>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</si>
  <si>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</si>
  <si>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</si>
  <si>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</si>
  <si>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</si>
  <si>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</si>
  <si>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</si>
  <si>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</si>
  <si>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</si>
  <si>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</si>
  <si>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</si>
  <si>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</si>
  <si>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</si>
  <si>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</si>
  <si>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</si>
  <si>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</si>
  <si>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</si>
  <si>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</si>
  <si>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</si>
  <si>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</si>
  <si>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</si>
  <si>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</si>
  <si>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</si>
  <si>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</si>
  <si>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</si>
  <si>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</si>
  <si>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</si>
  <si>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</si>
  <si>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</si>
  <si>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</si>
  <si>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</si>
  <si>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</si>
  <si>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</si>
  <si>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</si>
  <si>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</si>
  <si>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</si>
  <si>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</si>
  <si>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</si>
  <si>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</si>
  <si>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</si>
  <si>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</si>
  <si>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</si>
  <si>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</si>
  <si>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</si>
  <si>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</si>
  <si>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</si>
  <si>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</si>
  <si>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</si>
  <si>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</si>
  <si>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</si>
  <si>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</si>
  <si>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</si>
  <si>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</si>
  <si>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</si>
  <si>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</si>
  <si>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</si>
  <si>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</si>
  <si>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</si>
  <si>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</si>
  <si>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</si>
  <si>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</si>
  <si>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</si>
  <si>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</si>
  <si>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</si>
  <si>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</si>
  <si>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</si>
  <si>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</si>
  <si>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</si>
  <si>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</si>
  <si>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</si>
  <si>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</si>
  <si>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</si>
  <si>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</si>
  <si>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</si>
  <si>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</si>
  <si>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</si>
  <si>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</si>
  <si>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</si>
  <si>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</si>
  <si>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</si>
  <si>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</si>
  <si>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</si>
  <si>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</si>
  <si>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</si>
  <si>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</si>
  <si>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</si>
  <si>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</si>
  <si>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</si>
  <si>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</si>
  <si>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</si>
  <si>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</si>
  <si>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</si>
  <si>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</si>
  <si>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</si>
  <si>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</si>
  <si>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</si>
  <si>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</si>
  <si>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</si>
  <si>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</si>
  <si>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</si>
  <si>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</si>
  <si>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</si>
  <si>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</si>
  <si>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</si>
  <si>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</si>
  <si>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</si>
  <si>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</si>
  <si>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</si>
  <si>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</si>
  <si>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</si>
  <si>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</si>
  <si>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</si>
  <si>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</si>
  <si>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</si>
  <si>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</si>
  <si>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</si>
  <si>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</si>
  <si>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</si>
  <si>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</si>
  <si>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</si>
  <si>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</si>
  <si>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</si>
  <si>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</si>
  <si>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</si>
  <si>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</si>
  <si>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</si>
  <si>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</si>
  <si>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</si>
  <si>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</si>
  <si>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</si>
  <si>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</si>
  <si>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</si>
  <si>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</si>
  <si>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</si>
  <si>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</si>
  <si>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</si>
  <si>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</si>
  <si>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</si>
  <si>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</si>
  <si>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</si>
  <si>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</si>
  <si>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</si>
  <si>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</si>
  <si>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</si>
  <si>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</si>
  <si>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</si>
  <si>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</si>
  <si>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</si>
  <si>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</si>
  <si>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</si>
  <si>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</si>
  <si>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</si>
  <si>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</si>
  <si>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</si>
  <si>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</si>
  <si>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</si>
  <si>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</si>
  <si>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</si>
  <si>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</si>
  <si>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</si>
  <si>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</si>
  <si>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</si>
  <si>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</si>
  <si>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</si>
  <si>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</si>
  <si>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</si>
  <si>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</si>
  <si>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</si>
  <si>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</si>
  <si>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</si>
  <si>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</si>
  <si>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</si>
  <si>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</si>
  <si>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</si>
  <si>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</si>
  <si>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</si>
  <si>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</si>
  <si>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</si>
  <si>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</si>
  <si>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</si>
  <si>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</si>
  <si>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</si>
  <si>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</si>
  <si>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</si>
  <si>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</si>
  <si>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</si>
  <si>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</si>
  <si>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</si>
  <si>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</si>
  <si>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</si>
  <si>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</si>
  <si>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</si>
  <si>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</si>
  <si>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</si>
  <si>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</si>
  <si>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</si>
  <si>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</si>
  <si>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</si>
  <si>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</si>
  <si>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</si>
  <si>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</si>
  <si>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</si>
  <si>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</si>
  <si>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</si>
  <si>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</si>
  <si>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</si>
  <si>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</si>
  <si>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</si>
  <si>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</si>
  <si>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</si>
  <si>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</si>
  <si>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</si>
  <si>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</si>
  <si>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</si>
  <si>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</si>
  <si>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</si>
  <si>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</si>
  <si>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</si>
  <si>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</si>
  <si>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</si>
  <si>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</si>
  <si>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</si>
  <si>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</si>
  <si>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</si>
  <si>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</si>
  <si>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</si>
  <si>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</si>
  <si>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</si>
  <si>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</si>
  <si>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</si>
  <si>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</si>
  <si>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</si>
  <si>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</si>
  <si>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</si>
  <si>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</si>
  <si>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</si>
  <si>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</si>
  <si>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</si>
  <si>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</si>
  <si>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</si>
  <si>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</si>
  <si>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</si>
  <si>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</si>
  <si>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</si>
  <si>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</si>
  <si>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</si>
  <si>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</si>
  <si>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</si>
  <si>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</si>
  <si>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</si>
  <si>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</si>
  <si>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</si>
  <si>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</si>
  <si>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</si>
  <si>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</si>
  <si>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</si>
  <si>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</si>
  <si>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</si>
  <si>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</si>
  <si>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</si>
  <si>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</si>
  <si>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</si>
  <si>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</si>
  <si>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</si>
  <si>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</si>
  <si>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</si>
  <si>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</si>
  <si>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</si>
  <si>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</si>
  <si>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</si>
  <si>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</si>
  <si>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</si>
  <si>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</si>
  <si>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</si>
  <si>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</si>
  <si>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</si>
  <si>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</si>
  <si>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</si>
  <si>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</si>
  <si>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</si>
  <si>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</si>
  <si>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</si>
  <si>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</si>
  <si>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</si>
  <si>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</si>
  <si>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</si>
  <si>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</si>
  <si>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</si>
  <si>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</si>
  <si>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</si>
  <si>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</si>
  <si>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</si>
  <si>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</si>
  <si>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</si>
  <si>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</si>
  <si>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</si>
  <si>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</si>
  <si>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</si>
  <si>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</si>
  <si>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</si>
  <si>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</si>
  <si>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</si>
  <si>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</si>
  <si>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</si>
  <si>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</si>
  <si>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</si>
  <si>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</si>
  <si>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</si>
  <si>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</si>
  <si>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</si>
  <si>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</si>
  <si>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</si>
  <si>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</si>
  <si>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</si>
  <si>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</si>
  <si>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</si>
  <si>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</si>
  <si>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</si>
  <si>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</si>
  <si>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</si>
  <si>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</si>
  <si>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</si>
  <si>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</si>
  <si>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</si>
  <si>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</si>
  <si>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</si>
  <si>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</si>
  <si>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</si>
  <si>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</si>
  <si>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</si>
  <si>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</si>
  <si>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</si>
  <si>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</si>
  <si>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</si>
  <si>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</si>
  <si>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</si>
  <si>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</si>
  <si>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</si>
  <si>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</si>
  <si>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</si>
  <si>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</si>
  <si>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</si>
  <si>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</si>
  <si>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</si>
  <si>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</si>
  <si>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</si>
  <si>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</si>
  <si>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</si>
  <si>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</si>
  <si>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</si>
  <si>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</si>
  <si>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</si>
  <si>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</si>
  <si>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</si>
  <si>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</si>
  <si>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</si>
  <si>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</si>
  <si>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</si>
  <si>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</si>
  <si>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</si>
  <si>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</si>
  <si>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</si>
  <si>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</si>
  <si>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</si>
  <si>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</si>
  <si>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</si>
  <si>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</si>
  <si>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</si>
  <si>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</si>
  <si>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</si>
  <si>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</si>
  <si>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</si>
  <si>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</si>
  <si>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</si>
  <si>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</si>
  <si>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</si>
  <si>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</si>
  <si>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</si>
  <si>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</si>
  <si>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</si>
  <si>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</si>
  <si>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</si>
  <si>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</si>
  <si>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</si>
  <si>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</si>
  <si>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</si>
  <si>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</si>
  <si>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</si>
  <si>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</si>
  <si>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</si>
  <si>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</si>
  <si>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</si>
  <si>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</si>
  <si>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</si>
  <si>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</si>
  <si>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</si>
  <si>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</si>
  <si>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</si>
  <si>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</si>
  <si>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</si>
  <si>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</si>
  <si>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</si>
  <si>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</si>
  <si>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</si>
  <si>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PCM-20251001-00002177</t>
  </si>
  <si>
    <t>team moved need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</si>
  <si>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</si>
  <si>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</si>
  <si>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</si>
  <si>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</si>
  <si>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</si>
  <si>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</si>
  <si>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</si>
  <si>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</si>
  <si>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</si>
  <si>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</si>
  <si>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</si>
  <si>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</si>
  <si>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</si>
  <si>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</si>
  <si>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</si>
  <si>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</si>
  <si>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</si>
  <si>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</si>
  <si>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</si>
  <si>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</si>
  <si>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</si>
  <si>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</si>
  <si>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</si>
  <si>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</si>
  <si>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</si>
  <si>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</si>
  <si>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</si>
  <si>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</si>
  <si>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</si>
  <si>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</si>
  <si>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</si>
  <si>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</si>
  <si>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</si>
  <si>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</si>
  <si>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</si>
  <si>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</si>
  <si>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</si>
  <si>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</si>
  <si>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</si>
  <si>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</si>
  <si>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</si>
  <si>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</si>
  <si>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</si>
  <si>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</si>
  <si>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</si>
  <si>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</si>
  <si>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</si>
  <si>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</si>
  <si>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</si>
  <si>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</si>
  <si>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</si>
  <si>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</si>
  <si>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</si>
  <si>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</si>
  <si>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</si>
  <si>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</si>
  <si>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</si>
  <si>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</si>
  <si>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</si>
  <si>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</si>
  <si>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</si>
  <si>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</si>
  <si>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</si>
  <si>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</si>
  <si>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</si>
  <si>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</si>
  <si>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</si>
  <si>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</si>
  <si>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</si>
  <si>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</si>
  <si>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</si>
  <si>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</si>
  <si>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</si>
  <si>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</si>
  <si>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</si>
  <si>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</si>
  <si>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</si>
  <si>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</si>
  <si>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</si>
  <si>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</si>
  <si>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</si>
  <si>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</si>
  <si>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</si>
  <si>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</si>
  <si>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</si>
  <si>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</si>
  <si>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</si>
  <si>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no PCM</t>
  </si>
  <si>
    <t>ETA 20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</si>
  <si>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</si>
  <si>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</si>
  <si>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</si>
  <si>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</si>
  <si>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</si>
  <si>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PCM-20251001-00002087</t>
  </si>
  <si>
    <t xml:space="preserve">site has access night issue as located at USF area and team will check at morning   </t>
  </si>
  <si>
    <t xml:space="preserve"> PCM-20251001-00002179 </t>
  </si>
  <si>
    <t xml:space="preserve"> PCM-20251001-00002209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</si>
  <si>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</si>
  <si>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</si>
  <si>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</si>
  <si>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</si>
  <si>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</si>
  <si>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PCM-20251001-00002164</t>
  </si>
  <si>
    <t>team need 20 min</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</si>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</sst>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3">
    <sortCondition ref="H1:H7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3" totalsRowShown="0" headerRowDxfId="157" dataDxfId="156" headerRowBorderDxfId="154" tableBorderDxfId="155" totalsRowBorderDxfId="153">
  <autoFilter ref="A1:CJ3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 totalsRowShown="0" headerRowDxfId="48" dataDxfId="47" headerRowBorderDxfId="45" tableBorderDxfId="46" totalsRowBorderDxfId="44">
  <autoFilter ref="A1:L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1" totalsRowShown="0" headerRowDxfId="31" dataDxfId="30" headerRowBorderDxfId="28" tableBorderDxfId="29">
  <autoFilter ref="A1:L2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6" totalsRowShown="0" headerRowDxfId="15" dataDxfId="14" headerRowBorderDxfId="12" tableBorderDxfId="13">
  <autoFilter ref="A1:L3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269.03128692129394</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15.410303124997881</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6</v>
      </c>
      <c r="D4" s="64" t="s">
        <v>20360</v>
      </c>
      <c r="E4" s="65" t="s">
        <v>38967</v>
      </c>
      <c r="F4" s="66">
        <v>45931.939189814817</v>
      </c>
      <c r="G4" s="67">
        <f ca="1">IFERROR(NOW()-F4,"")</f>
        <v>4.0523032403143588E-2</v>
      </c>
      <c r="H4" s="66">
        <v>45931.932245370372</v>
      </c>
      <c r="I4" s="73" t="str">
        <f>IFERROR(VLOOKUP(D4,DB!A:F,6,0),"")</f>
        <v>Generator-SG</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45931.97971284722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45931.97971284722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45931.97971284722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45931.97971284722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45931.97971284722</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45931.97971284722</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45931.97971284722</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45931.97971284722</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45931.97971284722</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45931.97971284722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45931.97971284722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45931.97971284722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45931.97971284722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45931.97971284722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45931.97971284722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45931.97971284722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45931.97971284722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45931.97971284722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45931.97971284722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45931.97971284722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45931.97971284722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45931.97971284722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45931.97971284722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45931.97971284722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45931.97971284722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45931.97971284722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45931.97971284722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45931.97971284722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45931.97971284722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45931.97971284722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45931.97971284722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45931.97971284722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45931.97971284722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45931.97971284722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45931.97971284722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45931.97971284722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45931.97971284722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45931.97971284722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45931.97971284722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45931.97971284722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45931.97971284722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45931.97971284722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45931.97971284722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45931.97971284722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45931.97971284722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45931.97971284722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45931.97971284722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45931.97971284722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45931.97971284722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45931.97971284722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45931.97971284722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45931.97971284722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45931.97971284722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45931.97971284722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45931.97971284722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45931.97971284722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45931.97971284722</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45931.97971284722</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45931.97971284722</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45931.97971284722</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45931.97971284722</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45931.97971284722</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45931.97971284722</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45931.97971284722</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45931.97971284722</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45931.97971284722</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45931.97971284722</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45931.97971284722</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45931.97971284722</v>
      </c>
      <c r="H73" s="68"/>
      <c r="I73" s="73" t="str">
        <f>IFERROR(VLOOKUP(D73,DB!A:F,6,0),"")</f>
        <v/>
      </c>
      <c r="J73" s="73" t="str">
        <f>IFERROR(VLOOKUP(D73,DB!A:G,7,0),"")</f>
        <v/>
      </c>
      <c r="K73" s="69"/>
      <c r="L73" s="70" t="str">
        <f>IFERROR(VLOOKUP(D73,DB!A:I,9,0),"")</f>
        <v/>
      </c>
    </row>
  </sheetData>
  <customSheetViews>
    <customSheetView guid="{F6042A99-DD27-4453-835D-0834D95730CC}" filter="1" showAutoFilter="1">
      <pageMargins left="0" right="0" top="0" bottom="0" header="0" footer="0"/>
      <autoFilter ref="B1:M1" xr:uid="{C10EE38A-58FD-4E69-9466-E44DCB35464A}"/>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3"/>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240.32793043980928</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125.25262951388868</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106.97987488425861</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8.7541457175902906</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21477</v>
      </c>
      <c r="E7" s="131"/>
      <c r="F7" s="132"/>
      <c r="G7" s="133">
        <f ca="1">IFERROR(NOW()-F7,"-")</f>
        <v>45931.97971284722</v>
      </c>
      <c r="H7" s="132">
        <v>45931.915231481478</v>
      </c>
      <c r="I7" s="18" t="str">
        <f>IFERROR(VLOOKUP(D7,DB!A:F,6,0),"")</f>
        <v>Generator-SG</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45931.97971284722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45931.97971284722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45931.97971284722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45931.97971284722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45931.97971284722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45931.97971284722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45931.97971284722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45931.97971284722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45931.97971284722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45931.97971284722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45931.97971284722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45931.97971284722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45931.97971284722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45931.97971284722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45931.97971284722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45931.97971284722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45931.97971284722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45931.97971284722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45931.97971284722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45931.97971284722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45931.97971284722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45931.97971284722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45931.97971284722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45931.97971284722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45931.97971284722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45931.97971284722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45931.97971284722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45931.97971284722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45931.97971284722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45931.97971284722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45931.97971284722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45931.97971284722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45931.97971284722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45931.97971284722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45931.97971284722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45931.97971284722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45931.97971284722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45931.97971284722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45931.97971284722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45931.97971284722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45931.97971284722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45931.97971284722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45931.97971284722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45931.97971284722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45931.97971284722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45931.97971284722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45931.97971284722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45931.97971284722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45931.97971284722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45931.97971284722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45931.97971284722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45931.97971284722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45931.97971284722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45931.97971284722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45931.97971284722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45931.97971284722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45931.97971284722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45931.97971284722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45931.97971284722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45931.97971284722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45931.97971284722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45931.97971284722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45931.97971284722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45931.97971284722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45931.97971284722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45931.97971284722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45931.97971284722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45931.97971284722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45931.97971284722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45931.97971284722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45931.97971284722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45931.97971284722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45931.97971284722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45931.97971284722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45931.97971284722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45931.97971284722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45931.97971284722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45931.97971284722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45931.97971284722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45931.97971284722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45931.97971284722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45931.97971284722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45931.97971284722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45931.97971284722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45931.97971284722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45931.97971284722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45931.97971284722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45931.97971284722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45931.97971284722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45931.97971284722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45931.97971284722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45931.97971284722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45931.97971284722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45931.97971284722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45931.97971284722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45931.97971284722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45931.97971284722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45931.97971284722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45931.97971284722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45931.97971284722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45931.97971284722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45931.97971284722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45931.97971284722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45931.97971284722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45931.97971284722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45931.97971284722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45931.97971284722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45931.97971284722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45931.97971284722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45931.97971284722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45931.97971284722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45931.97971284722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45931.97971284722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45931.97971284722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45931.97971284722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45931.97971284722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45931.97971284722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45931.97971284722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45931.97971284722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45931.97971284722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45931.97971284722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45931.97971284722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45931.97971284722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45931.97971284722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45931.97971284722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45931.97971284722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45931.97971284722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45931.97971284722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45931.97971284722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45931.97971284722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45931.97971284722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45931.97971284722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45931.97971284722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45931.97971284722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45931.97971284722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45931.97971284722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45931.97971284722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45931.97971284722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45931.97971284722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45931.97971284722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45931.97971284722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45931.97971284722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45931.97971284722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45931.97971284722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45931.97971284722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45931.97971284722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45931.97971284722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45931.97971284722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45931.97971284722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45931.97971284722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45931.97971284722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45931.97971284722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45931.97971284722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45931.97971284722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45931.97971284722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45931.97971284722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45931.97971284722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45931.97971284722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45931.97971284722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45931.97971284722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45931.97971284722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45931.97971284722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45931.97971284722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45931.97971284722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45931.97971284722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45931.97971284722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45931.97971284722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45931.97971284722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45931.97971284722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45931.97971284722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45931.97971284722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45931.97971284722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45931.97971284722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45931.97971284722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45931.97971284722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45931.97971284722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45931.97971284722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45931.97971284722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45931.97971284722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45931.97971284722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45931.97971284722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45931.97971284722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45931.97971284722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45931.97971284722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45931.97971284722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45931.97971284722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45931.97971284722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45931.97971284722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45931.97971284722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45931.97971284722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45931.97971284722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45931.97971284722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45931.97971284722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45931.97971284722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45931.97971284722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45931.97971284722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45931.97971284722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45931.97971284722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45931.97971284722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45931.97971284722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45931.97971284722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45931.97971284722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45931.97971284722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45931.97971284722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45931.97971284722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45931.97971284722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45931.97971284722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45931.97971284722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45931.97971284722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45931.97971284722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45931.97971284722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45931.97971284722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45931.97971284722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45931.97971284722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45931.97971284722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45931.97971284722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45931.97971284722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45931.97971284722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45931.97971284722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45931.97971284722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45931.97971284722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45931.97971284722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45931.97971284722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45931.97971284722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45931.97971284722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45931.97971284722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45931.97971284722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45931.97971284722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45931.97971284722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45931.97971284722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45931.97971284722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45931.97971284722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45931.97971284722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45931.97971284722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45931.97971284722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45931.97971284722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45931.97971284722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45931.97971284722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45931.97971284722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45931.97971284722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45931.97971284722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45931.97971284722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45931.97971284722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45931.97971284722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45931.97971284722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45931.97971284722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45931.97971284722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45931.97971284722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45931.97971284722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45931.97971284722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45931.97971284722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45931.97971284722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45931.97971284722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45931.97971284722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45931.97971284722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45931.97971284722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45931.97971284722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45931.97971284722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45931.97971284722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45931.97971284722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45931.97971284722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45931.97971284722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45931.97971284722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45931.97971284722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45931.97971284722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45931.97971284722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45931.97971284722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45931.97971284722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45931.97971284722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45931.97971284722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45931.97971284722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45931.97971284722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45931.97971284722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45931.97971284722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45931.97971284722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45931.97971284722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45931.97971284722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45931.97971284722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45931.97971284722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45931.97971284722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45931.97971284722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45931.97971284722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45931.97971284722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45931.97971284722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45931.97971284722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45931.97971284722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45931.97971284722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45931.97971284722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45931.97971284722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45931.97971284722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45931.97971284722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45931.97971284722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45931.97971284722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45931.97971284722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45931.97971284722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45931.97971284722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45931.97971284722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45931.97971284722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45931.97971284722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45931.97971284722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45931.97971284722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45931.97971284722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45931.97971284722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45931.97971284722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45931.97971284722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45931.97971284722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45931.97971284722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45931.97971284722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45931.97971284722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45931.97971284722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45931.97971284722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45931.97971284722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45931.97971284722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45931.97971284722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45931.97971284722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45931.97971284722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45931.97971284722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45931.97971284722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45931.97971284722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45931.97971284722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45931.97971284722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45931.97971284722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45931.97971284722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45931.97971284722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45931.97971284722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45931.97971284722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45931.97971284722</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45931.97971284722</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45931.97971284722</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45931.97971284722</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45931.97971284722</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45931.97971284722</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45931.97971284722</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45931.97971284722</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45931.97971284722</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45931.97971284722</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45931.97971284722</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45931.97971284722</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45931.97971284722</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45931.97971284722</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45931.97971284722</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45931.97971284722</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45931.97971284722</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45931.97971284722</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45931.97971284722</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45931.97971284722</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45931.97971284722</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45931.97971284722</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45931.97971284722</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45931.97971284722</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45931.97971284722</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45931.97971284722</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45931.97971284722</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45931.97971284722</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45931.97971284722</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45931.97971284722</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sheetData>
  <dataValidations count="2">
    <dataValidation allowBlank="1" showInputMessage="1" showErrorMessage="1" sqref="E1" xr:uid="{4D935161-CDD3-4592-B877-3FB59C99E142}"/>
    <dataValidation type="list" allowBlank="1" showInputMessage="1" showErrorMessage="1" sqref="E3:E3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45931.97971284722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45931.97971284722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45931.97971284722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45931.97971284722</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45931.97971284722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45931.97971284722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45931.97971284722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45931.97971284722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45931.97971284722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45931.97971284722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45931.97971284722</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45931.97971284722</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45931.97971284722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45931.97971284722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45931.97971284722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45931.97971284722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45931.97971284722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45931.97971284722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45931.97971284722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45931.97971284722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45931.97971284722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45931.97971284722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45931.97971284722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45931.97971284722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45931.97971284722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45931.97971284722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45931.97971284722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45931.97971284722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45931.97971284722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45931.97971284722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45931.97971284722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45931.97971284722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45931.97971284722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45931.97971284722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45931.97971284722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45931.97971284722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45931.97971284722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45931.97971284722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45931.97971284722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45931.97971284722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45931.97971284722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45931.97971284722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45931.97971284722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45931.97971284722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45931.97971284722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45931.97971284722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45931.97971284722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45931.97971284722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45931.97971284722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45931.97971284722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45931.97971284722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45931.97971284722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45931.97971284722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45931.97971284722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45931.97971284722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45931.97971284722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45931.97971284722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45931.97971284722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45931.97971284722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45931.97971284722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45931.97971284722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45931.97971284722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45931.97971284722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45931.97971284722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45931.97971284722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45931.97971284722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45931.97971284722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45931.97971284722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45931.97971284722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45931.97971284722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45931.97971284722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45931.97971284722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45931.97971284722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45931.97971284722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45931.97971284722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45931.97971284722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45931.97971284722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45931.97971284722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45931.97971284722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45931.97971284722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45931.97971284722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45931.97971284722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45931.97971284722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45931.97971284722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45931.97971284722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45931.97971284722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45931.97971284722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45931.97971284722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45931.97971284722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45931.97971284722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45931.97971284722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45931.97971284722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45931.97971284722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45931.97971284722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45931.97971284722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45931.97971284722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45931.97971284722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45931.97971284722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45931.97971284722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45931.97971284722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45931.97971284722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45931.97971284722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45931.97971284722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45931.97971284722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45931.97971284722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45931.97971284722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45931.97971284722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45931.97971284722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45931.97971284722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45931.97971284722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45931.97971284722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45931.97971284722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45931.97971284722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45931.97971284722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45931.97971284722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45931.97971284722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45931.97971284722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45931.97971284722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45931.97971284722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45931.97971284722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45931.97971284722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45931.97971284722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45931.97971284722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45931.97971284722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45931.97971284722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45931.97971284722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45931.97971284722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45931.97971284722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45931.97971284722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45931.97971284722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45931.97971284722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45931.97971284722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45931.97971284722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45931.97971284722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45931.97971284722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45931.97971284722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45931.97971284722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45931.97971284722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45931.97971284722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45931.97971284722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45931.97971284722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45931.97971284722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45931.97971284722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45931.97971284722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45931.97971284722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45931.97971284722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45931.97971284722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45931.97971284722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45931.97971284722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45931.97971284722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45931.97971284722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45931.97971284722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45931.97971284722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45931.97971284722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45931.97971284722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45931.97971284722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45931.97971284722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45931.97971284722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45931.97971284722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45931.97971284722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45931.97971284722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45931.97971284722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45931.97971284722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45931.97971284722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45931.97971284722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45931.97971284722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45931.97971284722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45931.97971284722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45931.97971284722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45931.97971284722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45931.97971284722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45931.97971284722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45931.97971284722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45931.97971284722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45931.97971284722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45931.97971284722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45931.97971284722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45931.97971284722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45931.97971284722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45931.97971284722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45931.97971284722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45931.97971284722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45931.97971284722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45931.97971284722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45931.97971284722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45931.97971284722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45931.97971284722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45931.97971284722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45931.97971284722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45931.97971284722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45931.97971284722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45931.97971284722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45931.97971284722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45931.97971284722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45931.97971284722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45931.97971284722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45931.97971284722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45931.97971284722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45931.97971284722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45931.97971284722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45931.97971284722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45931.97971284722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45931.97971284722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45931.97971284722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45931.97971284722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45931.97971284722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45931.97971284722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45931.97971284722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45931.97971284722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45931.97971284722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45931.97971284722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45931.97971284722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45931.97971284722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45931.97971284722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45931.97971284722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45931.97971284722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45931.97971284722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45931.97971284722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45931.97971284722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45931.97971284722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45931.97971284722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45931.97971284722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45931.97971284722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45931.97971284722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45931.97971284722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45931.97971284722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45931.97971284722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45931.97971284722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45931.97971284722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45931.97971284722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45931.97971284722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45931.97971284722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45931.97971284722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45931.97971284722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45931.97971284722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45931.97971284722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45931.97971284722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45931.97971284722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45931.97971284722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45931.97971284722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45931.97971284722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45931.97971284722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45931.97971284722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45931.97971284722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45931.97971284722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45931.97971284722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45931.97971284722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45931.97971284722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45931.97971284722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45931.97971284722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45931.97971284722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45931.97971284722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45931.97971284722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45931.97971284722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45931.97971284722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45931.97971284722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45931.97971284722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45931.97971284722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45931.97971284722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45931.97971284722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45931.97971284722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45931.97971284722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45931.97971284722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45931.97971284722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45931.97971284722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45931.97971284722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45931.97971284722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45931.97971284722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45931.97971284722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45931.97971284722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45931.97971284722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45931.97971284722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45931.97971284722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45931.97971284722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45931.97971284722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45931.97971284722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45931.97971284722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45931.97971284722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45931.97971284722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45931.97971284722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45931.97971284722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45931.97971284722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45931.97971284722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45931.97971284722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45931.97971284722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45931.97971284722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45931.97971284722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45931.97971284722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45931.97971284722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45931.97971284722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45931.97971284722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45931.97971284722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45931.97971284722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45931.97971284722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45931.97971284722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45931.97971284722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45931.97971284722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45931.97971284722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45931.97971284722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45931.97971284722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45931.97971284722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45931.97971284722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45931.97971284722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45931.97971284722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45931.97971284722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45931.97971284722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45931.97971284722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45931.97971284722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45931.97971284722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45931.97971284722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45931.97971284722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45931.97971284722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45931.97971284722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45931.97971284722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45931.97971284722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45931.97971284722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45931.97971284722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45931.97971284722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45931.97971284722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45931.97971284722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45931.97971284722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45931.97971284722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45931.97971284722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45931.97971284722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45931.97971284722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45931.97971284722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45931.97971284722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45931.97971284722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45931.97971284722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45931.97971284722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45931.97971284722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45931.97971284722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45931.97971284722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45931.97971284722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45931.97971284722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45931.97971284722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45931.97971284722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45931.97971284722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45931.97971284722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45931.97971284722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45931.97971284722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45931.97971284722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45931.97971284722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45931.97971284722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45931.97971284722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45931.97971284722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45931.97971284722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45931.97971284722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45931.97971284722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45931.97971284722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45931.97971284722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45931.97971284722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45931.97971284722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45931.97971284722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45931.97971284722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45931.97971284722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45931.97971284722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45931.97971284722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45931.97971284722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45931.97971284722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45931.97971284722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45931.97971284722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45931.97971284722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45931.97971284722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45931.97971284722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45931.97971284722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45931.97971284722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45931.97971284722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45931.97971284722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45931.97971284722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45931.97971284722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45931.97971284722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45931.97971284722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45931.97971284722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45931.97971284722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45931.97971284722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45931.97971284722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45931.97971284722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45931.97971284722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45931.97971284722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45931.97971284722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45931.97971284722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45931.97971284722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45931.97971284722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45931.97971284722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45931.97971284722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45931.97971284722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45931.97971284722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45931.97971284722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45931.97971284722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45931.97971284722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45931.97971284722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45931.97971284722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45931.97971284722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45931.97971284722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45931.97971284722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45931.97971284722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45931.97971284722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45931.97971284722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45931.97971284722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45931.97971284722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45931.97971284722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45931.97971284722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45931.97971284722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45931.97971284722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45931.97971284722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45931.97971284722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45931.97971284722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45931.97971284722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45931.97971284722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45931.97971284722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45931.97971284722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45931.97971284722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45931.97971284722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45931.97971284722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45931.97971284722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45931.97971284722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45931.97971284722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45931.97971284722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45931.97971284722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45931.97971284722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45931.97971284722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45931.97971284722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45931.97971284722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45931.97971284722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45931.97971284722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45931.97971284722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45931.97971284722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45931.97971284722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45931.97971284722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45931.97971284722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45931.97971284722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45931.97971284722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45931.97971284722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45931.97971284722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45931.97971284722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45931.97971284722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45931.97971284722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45931.97971284722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45931.97971284722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45931.97971284722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45931.97971284722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45931.97971284722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45931.97971284722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45931.97971284722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45931.97971284722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45931.97971284722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45931.97971284722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45931.97971284722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45931.97971284722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45931.97971284722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45931.97971284722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45931.97971284722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45931.97971284722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45931.97971284722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45931.97971284722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45931.97971284722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45931.97971284722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45931.97971284722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45931.97971284722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45931.97971284722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45931.97971284722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45931.97971284722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45931.97971284722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45931.97971284722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45931.97971284722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45931.97971284722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45931.97971284722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45931.97971284722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45931.97971284722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45931.97971284722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45931.97971284722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45931.97971284722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45931.97971284722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45931.97971284722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45931.97971284722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45931.97971284722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45931.97971284722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45931.97971284722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45931.97971284722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45931.97971284722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45931.97971284722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45931.97971284722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45931.97971284722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45931.97971284722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45931.97971284722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45931.97971284722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45931.97971284722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45931.97971284722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45931.97971284722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45931.97971284722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45931.97971284722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45931.97971284722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45931.97971284722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45931.97971284722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45931.97971284722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45931.97971284722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45931.97971284722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45931.97971284722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45931.97971284722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45931.97971284722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45931.97971284722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45931.97971284722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45931.97971284722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45931.97971284722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45931.97971284722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45931.97971284722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45931.97971284722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45931.97971284722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45931.97971284722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45931.97971284722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45931.97971284722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45931.97971284722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45931.97971284722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45931.97971284722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45931.97971284722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45931.97971284722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45931.97971284722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45931.97971284722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45931.97971284722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45931.97971284722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45931.97971284722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45931.97971284722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45931.97971284722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45931.97971284722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45931.97971284722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45931.97971284722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45931.97971284722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45931.97971284722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45931.97971284722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45931.97971284722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45931.97971284722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45931.97971284722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45931.97971284722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45931.97971284722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45931.97971284722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45931.97971284722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45931.97971284722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45931.97971284722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45931.97971284722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45931.97971284722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45931.97971284722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45931.97971284722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45931.97971284722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45931.97971284722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45931.97971284722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45931.97971284722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45931.97971284722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45931.97971284722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45931.97971284722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45931.97971284722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45931.97971284722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45931.97971284722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45931.97971284722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45931.97971284722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45931.97971284722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45931.97971284722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45931.97971284722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45931.97971284722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45931.97971284722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45931.97971284722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45931.97971284722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45931.97971284722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45931.97971284722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45931.97971284722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45931.97971284722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45931.97971284722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45931.97971284722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45931.97971284722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45931.97971284722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45931.97971284722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45931.97971284722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45931.97971284722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45931.97971284722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45931.97971284722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45931.97971284722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45931.97971284722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45931.97971284722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45931.97971284722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45931.97971284722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45931.97971284722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45931.97971284722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45931.97971284722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45931.97971284722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45931.97971284722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45931.97971284722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45931.97971284722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45931.97971284722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45931.97971284722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45931.97971284722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45931.97971284722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45931.97971284722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45931.97971284722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45931.97971284722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45931.97971284722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45931.97971284722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45931.97971284722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45931.97971284722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45931.97971284722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45931.97971284722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45931.97971284722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45931.97971284722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45931.97971284722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45931.97971284722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45931.97971284722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45931.97971284722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45931.97971284722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45931.97971284722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45931.97971284722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45931.97971284722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45931.97971284722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45931.97971284722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45931.97971284722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45931.97971284722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45931.97971284722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45931.97971284722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45931.97971284722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45931.97971284722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45931.97971284722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45931.97971284722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45931.97971284722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45931.97971284722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45931.97971284722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45931.97971284722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45931.97971284722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45931.97971284722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45931.97971284722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45931.97971284722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45931.97971284722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45931.97971284722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45931.97971284722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45931.97971284722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45931.97971284722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45931.97971284722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45931.97971284722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45931.97971284722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45931.97971284722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45931.97971284722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45931.97971284722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45931.97971284722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45931.97971284722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45931.97971284722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45931.97971284722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45931.97971284722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45931.97971284722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45931.97971284722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45931.97971284722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45931.97971284722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45931.97971284722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45931.97971284722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45931.97971284722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45931.97971284722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45931.97971284722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45931.97971284722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45931.97971284722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45931.97971284722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45931.97971284722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45931.97971284722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45931.97971284722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45931.97971284722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45931.97971284722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45931.97971284722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45931.97971284722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45931.97971284722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45931.97971284722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45931.97971284722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45931.97971284722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45931.97971284722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45931.97971284722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45931.97971284722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45931.97971284722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45931.97971284722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45931.97971284722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45931.97971284722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45931.97971284722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45931.97971284722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45931.97971284722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45931.97971284722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45931.97971284722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45931.97971284722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45931.97971284722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45931.97971284722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45931.97971284722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45931.97971284722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45931.97971284722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45931.97971284722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45931.97971284722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45931.97971284722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45931.97971284722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45931.97971284722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45931.97971284722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45931.97971284722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45931.97971284722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45931.97971284722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45931.97971284722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45931.97971284722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45931.97971284722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45931.97971284722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45931.97971284722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45931.97971284722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45931.97971284722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45931.97971284722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45931.97971284722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45931.97971284722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45931.97971284722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45931.97971284722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45931.97971284722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45931.97971284722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45931.97971284722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45931.97971284722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45931.97971284722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45931.97971284722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45931.97971284722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45931.97971284722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45931.97971284722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45931.97971284722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45931.97971284722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45931.97971284722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45931.97971284722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45931.97971284722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45931.97971284722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45931.97971284722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45931.97971284722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45931.97971284722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45931.97971284722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45931.97971284722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45931.97971284722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45931.97971284722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45931.97971284722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45931.97971284722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45931.97971284722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45931.97971284722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45931.97971284722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45931.97971284722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45931.97971284722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45931.97971284722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45931.97971284722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45931.97971284722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45931.97971284722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45931.97971284722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45931.97971284722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45931.97971284722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45931.97971284722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45931.97971284722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45931.97971284722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45931.97971284722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45931.97971284722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45931.97971284722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45931.97971284722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45931.97971284722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45931.97971284722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45931.97971284722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45931.97971284722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45931.97971284722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45931.97971284722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45931.97971284722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45931.97971284722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45931.97971284722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45931.97971284722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45931.97971284722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45931.97971284722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45931.97971284722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45931.97971284722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45931.97971284722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45931.97971284722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45931.97971284722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45931.97971284722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45931.97971284722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45931.97971284722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45931.97971284722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45931.97971284722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45931.97971284722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45931.97971284722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45931.97971284722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45931.97971284722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45931.97971284722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45931.97971284722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45931.97971284722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45931.97971284722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45931.97971284722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45931.97971284722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45931.97971284722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45931.97971284722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45931.97971284722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45931.97971284722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45931.97971284722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45931.97971284722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45931.97971284722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45931.97971284722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45931.97971284722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45931.97971284722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45931.97971284722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45931.97971284722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45931.97971284722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45931.97971284722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45931.97971284722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45931.97971284722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45931.97971284722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45931.97971284722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45931.97971284722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45931.97971284722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45931.97971284722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45931.97971284722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45931.97971284722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45931.97971284722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45931.97971284722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45931.97971284722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45931.97971284722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45931.97971284722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45931.97971284722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45931.97971284722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45931.97971284722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45931.97971284722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45931.97971284722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45931.97971284722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45931.97971284722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45931.97971284722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45931.97971284722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45931.97971284722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45931.97971284722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45931.97971284722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45931.97971284722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45931.97971284722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45931.97971284722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45931.97971284722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45931.97971284722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45931.97971284722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45931.97971284722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45931.97971284722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45931.97971284722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45931.97971284722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45931.97971284722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45931.97971284722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45931.97971284722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45931.97971284722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45931.97971284722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45931.97971284722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45931.97971284722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45931.97971284722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45931.97971284722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45931.97971284722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45931.97971284722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45931.97971284722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45931.97971284722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45931.97971284722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45931.97971284722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45931.97971284722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45931.97971284722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45931.97971284722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45931.97971284722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45931.97971284722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45931.97971284722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45931.97971284722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45931.97971284722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45931.97971284722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45931.97971284722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45931.97971284722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45931.97971284722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45931.97971284722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45931.97971284722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45931.97971284722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45931.97971284722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45931.97971284722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45931.97971284722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45931.97971284722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45931.97971284722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45931.97971284722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45931.97971284722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45931.97971284722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45931.97971284722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45931.97971284722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45931.97971284722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45931.97971284722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45931.97971284722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45931.97971284722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45931.97971284722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45931.97971284722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45931.97971284722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45931.97971284722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45931.97971284722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45931.97971284722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45931.97971284722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45931.97971284722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45931.97971284722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45931.97971284722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45931.97971284722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45931.97971284722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45931.97971284722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45931.97971284722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45931.97971284722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45931.97971284722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45931.97971284722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45931.97971284722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45931.97971284722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45931.97971284722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45931.97971284722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45931.97971284722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45931.97971284722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45931.97971284722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45931.97971284722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45931.97971284722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45931.97971284722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45931.97971284722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45931.97971284722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45931.97971284722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45931.97971284722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45931.97971284722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45931.97971284722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45931.97971284722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45931.97971284722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45931.97971284722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45931.97971284722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45931.97971284722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45931.97971284722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45931.97971284722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45931.97971284722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45931.97971284722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45931.97971284722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45931.97971284722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45931.97971284722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45931.97971284722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45931.97971284722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45931.97971284722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45931.97971284722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45931.97971284722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45931.97971284722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45931.97971284722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45931.97971284722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45931.97971284722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45931.97971284722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45931.97971284722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45931.97971284722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45931.97971284722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45931.97971284722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45931.97971284722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45931.97971284722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45931.97971284722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45931.97971284722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45931.97971284722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45931.97971284722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45931.97971284722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45931.97971284722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45931.97971284722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45931.97971284722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45931.97971284722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45931.97971284722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45931.97971284722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45931.97971284722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45931.97971284722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45931.97971284722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45931.97971284722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45931.97971284722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45931.97971284722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45931.97971284722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45931.97971284722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45931.97971284722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45931.97971284722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45931.97971284722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45931.97971284722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45931.97971284722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45931.97971284722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45931.97971284722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45931.97971284722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45931.97971284722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45931.97971284722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45931.97971284722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45931.97971284722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45931.97971284722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45931.97971284722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45931.97971284722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45931.97971284722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45931.97971284722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45931.97971284722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45931.97971284722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45931.97971284722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45931.97971284722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45931.97971284722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45931.97971284722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45931.97971284722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45931.97971284722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45931.97971284722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45931.97971284722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45931.97971284722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45931.97971284722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45931.97971284722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45931.97971284722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45931.97971284722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45931.97971284722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45931.97971284722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45931.97971284722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45931.97971284722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45931.97971284722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45931.97971284722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45931.97971284722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45931.97971284722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45931.97971284722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45931.97971284722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45931.97971284722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45931.97971284722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45931.97971284722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45931.97971284722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45931.97971284722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45931.97971284722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45931.97971284722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45931.97971284722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45931.97971284722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45931.97971284722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45931.97971284722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45931.97971284722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45931.97971284722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45931.97971284722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45931.97971284722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45931.97971284722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45931.97971284722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45931.97971284722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45931.97971284722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45931.97971284722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45931.97971284722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45931.97971284722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45931.97971284722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45931.97971284722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45931.97971284722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45931.97971284722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45931.97971284722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45931.97971284722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45931.97971284722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45931.97971284722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45931.97971284722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45931.97971284722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45931.97971284722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45931.97971284722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45931.97971284722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45931.97971284722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45931.97971284722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45931.97971284722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45931.97971284722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45931.97971284722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45931.97971284722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45931.97971284722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45931.97971284722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45931.97971284722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45931.97971284722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45931.97971284722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45931.97971284722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45931.97971284722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45931.97971284722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45931.97971284722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45931.97971284722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45931.97971284722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45931.97971284722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45931.97971284722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45931.97971284722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45931.97971284722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45931.97971284722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45931.97971284722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45931.97971284722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45931.97971284722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45931.97971284722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45931.97971284722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45931.97971284722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45931.97971284722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45931.97971284722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45931.97971284722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45931.97971284722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45931.97971284722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45931.97971284722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45931.97971284722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45931.97971284722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45931.97971284722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45931.97971284722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45931.97971284722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45931.97971284722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45931.97971284722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45931.97971284722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45931.97971284722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45931.97971284722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45931.97971284722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45931.97971284722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45931.97971284722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45931.97971284722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45931.97971284722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45931.97971284722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45931.97971284722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45931.97971284722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45931.97971284722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45931.97971284722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45931.97971284722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45931.97971284722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45931.97971284722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45931.97971284722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45931.97971284722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45931.97971284722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45931.97971284722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45931.97971284722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45931.97971284722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45931.97971284722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45931.97971284722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45931.97971284722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45931.97971284722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45931.97971284722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45931.97971284722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45931.97971284722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45931.97971284722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45931.97971284722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45931.97971284722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45931.97971284722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45931.97971284722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45931.97971284722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45931.97971284722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45931.97971284722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45931.97971284722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45931.97971284722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45931.97971284722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45931.97971284722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45931.97971284722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45931.97971284722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45931.97971284722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45931.97971284722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45931.97971284722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45931.97971284722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45931.97971284722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45931.97971284722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45931.97971284722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45931.97971284722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45931.97971284722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45931.97971284722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45931.97971284722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45931.97971284722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45931.97971284722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45931.97971284722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45931.97971284722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45931.97971284722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45931.97971284722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45931.97971284722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45931.97971284722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45931.97971284722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45931.97971284722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45931.97971284722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45931.97971284722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45931.97971284722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45931.97971284722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45931.97971284722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45931.97971284722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45931.97971284722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45931.97971284722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45931.97971284722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45931.97971284722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45931.97971284722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45931.97971284722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45931.97971284722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45931.97971284722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45931.97971284722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45931.97971284722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45931.97971284722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45931.97971284722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45931.97971284722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45931.97971284722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45931.97971284722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45931.97971284722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45931.97971284722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45931.97971284722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45931.97971284722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45931.97971284722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45931.97971284722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45931.97971284722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45931.97971284722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45931.97971284722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45931.97971284722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45931.97971284722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45931.97971284722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45931.97971284722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45931.97971284722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45931.97971284722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45931.97971284722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45931.97971284722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45931.97971284722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45931.97971284722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45931.97971284722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45931.97971284722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45931.97971284722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45931.97971284722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45931.97971284722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45931.97971284722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45931.97971284722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45931.97971284722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45931.97971284722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45931.97971284722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45931.97971284722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45931.97971284722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45931.97971284722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45931.97971284722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45931.97971284722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45931.97971284722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45931.97971284722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45931.97971284722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45931.97971284722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45931.97971284722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45931.97971284722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45931.97971284722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45931.97971284722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45931.97971284722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45931.97971284722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45931.97971284722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45931.97971284722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45931.97971284722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45931.97971284722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45931.97971284722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45931.97971284722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45931.97971284722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45931.97971284722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45931.97971284722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45931.97971284722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45931.97971284722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45931.97971284722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45931.97971284722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45931.97971284722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45931.97971284722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45931.97971284722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45931.97971284722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45931.97971284722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45931.97971284722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45931.97971284722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45931.97971284722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45931.97971284722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45931.97971284722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45931.97971284722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45931.97971284722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45931.97971284722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45931.97971284722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45931.97971284722</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45931.97971284722</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45931.97971284722</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K10" sqref="K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228.49899525462388</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1.0894350694434252</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36244</v>
      </c>
      <c r="E4" s="112" t="s">
        <v>38964</v>
      </c>
      <c r="F4" s="113">
        <v>45931.888888888891</v>
      </c>
      <c r="G4" s="114">
        <f ca="1">IFERROR(NOW()-F4,"")</f>
        <v>9.0823958329565357E-2</v>
      </c>
      <c r="H4" s="113">
        <v>45931.883148148147</v>
      </c>
      <c r="I4" s="110" t="str">
        <f>IFERROR(VLOOKUP(D4,DB!A:F,6,0),"")</f>
        <v>Generator-SG</v>
      </c>
      <c r="J4" s="110" t="str">
        <f>IFERROR(VLOOKUP(D4,DB!A:G,7,0),"")</f>
        <v>Dead</v>
      </c>
      <c r="K4" s="115" t="s">
        <v>39066</v>
      </c>
      <c r="L4" s="107" t="str">
        <f>IFERROR(VLOOKUP(D4,DB!A:I,9,0),"")</f>
        <v>Latis</v>
      </c>
    </row>
    <row r="5" spans="1:16" ht="15" customHeight="1">
      <c r="A5" s="110" t="s">
        <v>39067</v>
      </c>
      <c r="B5" s="110" t="str">
        <f>IFERROR(VLOOKUP(D5,DB!A:K,11,0),"")</f>
        <v>R4</v>
      </c>
      <c r="C5" s="111">
        <v>1</v>
      </c>
      <c r="D5" s="107" t="s">
        <v>36334</v>
      </c>
      <c r="E5" s="112" t="s">
        <v>38964</v>
      </c>
      <c r="F5" s="113">
        <v>45931.942245370374</v>
      </c>
      <c r="G5" s="114">
        <f ca="1">IFERROR(NOW()-F5,"")</f>
        <v>3.7467476846359205E-2</v>
      </c>
      <c r="H5" s="113">
        <v>45931.936539351853</v>
      </c>
      <c r="I5" s="110" t="str">
        <f>IFERROR(VLOOKUP(D5,DB!A:F,6,0),"")</f>
        <v>Generator-SG</v>
      </c>
      <c r="J5" s="110" t="str">
        <f>IFERROR(VLOOKUP(D5,DB!A:G,7,0),"")</f>
        <v>No BB Shifted</v>
      </c>
      <c r="K5" s="115" t="s">
        <v>39066</v>
      </c>
      <c r="L5" s="107" t="str">
        <f>IFERROR(VLOOKUP(D5,DB!A:I,9,0),"")</f>
        <v>Latis</v>
      </c>
    </row>
    <row r="6" spans="1:16" ht="15" customHeight="1">
      <c r="A6" s="110" t="s">
        <v>39068</v>
      </c>
      <c r="B6" s="110" t="str">
        <f>IFERROR(VLOOKUP(D6,DB!A:K,11,0),"")</f>
        <v>R4</v>
      </c>
      <c r="C6" s="111">
        <v>1</v>
      </c>
      <c r="D6" s="107" t="s">
        <v>35504</v>
      </c>
      <c r="E6" s="112" t="s">
        <v>38964</v>
      </c>
      <c r="F6" s="113">
        <v>45931.964074074072</v>
      </c>
      <c r="G6" s="114">
        <f ca="1">IFERROR(NOW()-F6,"")</f>
        <v>1.5638773147657048E-2</v>
      </c>
      <c r="H6" s="113">
        <v>45931.958067129628</v>
      </c>
      <c r="I6" s="110" t="str">
        <f>IFERROR(VLOOKUP(D6,DB!A:F,6,0),"")</f>
        <v>SCECO</v>
      </c>
      <c r="J6" s="110" t="str">
        <f>IFERROR(VLOOKUP(D6,DB!A:G,7,0),"")</f>
        <v>Dead</v>
      </c>
      <c r="K6" s="115" t="s">
        <v>39069</v>
      </c>
      <c r="L6" s="107" t="str">
        <f>IFERROR(VLOOKUP(D6,DB!A:I,9,0),"")</f>
        <v>Latis</v>
      </c>
    </row>
    <row r="7" spans="1:16" ht="15" customHeight="1">
      <c r="A7" s="110"/>
      <c r="B7" s="110" t="str">
        <f>IFERROR(VLOOKUP(D7,DB!A:K,11,0),"")</f>
        <v/>
      </c>
      <c r="C7" s="111"/>
      <c r="D7" s="107"/>
      <c r="E7" s="112"/>
      <c r="F7" s="113"/>
      <c r="G7" s="114">
        <f ca="1">IFERROR(NOW()-F7,"")</f>
        <v>45931.97971284722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45931.97971284722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45931.97971284722</v>
      </c>
      <c r="H9" s="113"/>
      <c r="I9" s="110" t="str">
        <f>IFERROR(VLOOKUP(D9,DB!A:F,6,0),"")</f>
        <v/>
      </c>
      <c r="J9" s="110" t="str">
        <f>IFERROR(VLOOKUP(D9,DB!A:G,7,0),"")</f>
        <v/>
      </c>
      <c r="K9" s="115"/>
      <c r="L9" s="107" t="str">
        <f>IFERROR(VLOOKUP(D9,DB!A:I,9,0),"")</f>
        <v/>
      </c>
    </row>
    <row r="10" spans="1:16" ht="15" customHeight="1">
      <c r="A10" s="110"/>
      <c r="B10" s="110" t="str">
        <f>IFERROR(VLOOKUP(D11,DB!A:K,11,0),"")</f>
        <v/>
      </c>
      <c r="C10" s="111"/>
      <c r="D10" s="143"/>
      <c r="E10" s="112"/>
      <c r="F10" s="113"/>
      <c r="G10" s="114">
        <f ca="1">IFERROR(NOW()-F10,"")</f>
        <v>45931.97971284722</v>
      </c>
      <c r="H10" s="113"/>
      <c r="I10" s="110" t="str">
        <f>IFERROR(VLOOKUP(D11,DB!A:F,6,0),"")</f>
        <v/>
      </c>
      <c r="J10" s="110" t="str">
        <f>IFERROR(VLOOKUP(D11,DB!A:G,7,0),"")</f>
        <v/>
      </c>
      <c r="K10" s="115"/>
      <c r="L10" s="107" t="str">
        <f>IFERROR(VLOOKUP(D11,DB!A:I,9,0),"")</f>
        <v/>
      </c>
    </row>
    <row r="11" spans="1:16" ht="15" customHeight="1">
      <c r="A11" s="110"/>
      <c r="B11" s="110" t="str">
        <f>IFERROR(VLOOKUP(#REF!,DB!A:K,11,0),"")</f>
        <v/>
      </c>
      <c r="C11" s="111"/>
      <c r="D11" s="107"/>
      <c r="E11" s="112"/>
      <c r="F11" s="113"/>
      <c r="G11" s="114">
        <f ca="1">IFERROR(NOW()-F11,"")</f>
        <v>45931.97971284722</v>
      </c>
      <c r="H11" s="113"/>
      <c r="I11" s="110" t="str">
        <f>IFERROR(VLOOKUP(#REF!,DB!A:F,6,0),"")</f>
        <v/>
      </c>
      <c r="J11" s="110" t="str">
        <f>IFERROR(VLOOKUP(#REF!,DB!A:G,7,0),"")</f>
        <v/>
      </c>
      <c r="K11" s="115"/>
      <c r="L11" s="107" t="str">
        <f>IFERROR(VLOOKUP(#REF!,DB!A:I,9,0),"")</f>
        <v/>
      </c>
    </row>
    <row r="12" spans="1:16" ht="15" customHeight="1">
      <c r="A12" s="110"/>
      <c r="B12" s="110" t="str">
        <f>IFERROR(VLOOKUP(D12,DB!A:K,11,0),"")</f>
        <v/>
      </c>
      <c r="C12" s="111"/>
      <c r="D12" s="107"/>
      <c r="E12" s="112"/>
      <c r="F12" s="113"/>
      <c r="G12" s="114">
        <f ca="1">IFERROR(NOW()-F12,"")</f>
        <v>45931.97971284722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45931.97971284722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45931.97971284722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45931.97971284722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45931.97971284722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45931.97971284722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45931.97971284722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45931.97971284722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45931.97971284722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45931.97971284722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45931.97971284722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45931.97971284722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45931.97971284722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45931.97971284722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45931.97971284722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45931.97971284722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45931.97971284722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45931.97971284722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45931.97971284722</v>
      </c>
      <c r="H30" s="113"/>
      <c r="I30" s="110" t="str">
        <f>IFERROR(VLOOKUP(D30,DB!A:F,6,0),"")</f>
        <v/>
      </c>
      <c r="J30" s="110" t="str">
        <f>IFERROR(VLOOKUP(D30,DB!A:G,7,0),"")</f>
        <v/>
      </c>
      <c r="K30" s="115"/>
      <c r="L30" s="107"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abSelected="1" workbookViewId="0">
      <selection activeCell="E4" sqref="E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40.14765266203176</v>
      </c>
      <c r="H2" s="38">
        <v>45891.790393518517</v>
      </c>
      <c r="I2" s="37" t="str">
        <f>IFERROR(VLOOKUP(D2,DB!A:F,6,0),"")</f>
        <v>Generator-SG</v>
      </c>
      <c r="J2" s="37" t="str">
        <f>IFERROR(VLOOKUP(D2,DB!A:G,7,0),"")</f>
        <v>Vandalized</v>
      </c>
      <c r="K2" s="37" t="s">
        <v>39071</v>
      </c>
      <c r="L2" s="37" t="str">
        <f>IFERROR(VLOOKUP(D2,DB!A:I,9,0),"")</f>
        <v>Latis</v>
      </c>
      <c r="M2" s="139"/>
    </row>
    <row r="3" spans="1:13" ht="30.75">
      <c r="A3" s="37" t="s">
        <v>39072</v>
      </c>
      <c r="B3" s="37" t="str">
        <f>IFERROR(VLOOKUP(D3,DB!A:K,11,0),"")</f>
        <v>R5</v>
      </c>
      <c r="C3" s="37">
        <v>1</v>
      </c>
      <c r="D3" s="37" t="s">
        <v>31295</v>
      </c>
      <c r="E3" s="37" t="s">
        <v>38967</v>
      </c>
      <c r="F3" s="38">
        <v>45926.188877314817</v>
      </c>
      <c r="G3" s="39">
        <f ca="1">IFERROR(NOW()-F3,"-")</f>
        <v>5.7908355324034346</v>
      </c>
      <c r="H3" s="38">
        <v>45926.158159722225</v>
      </c>
      <c r="I3" s="37" t="str">
        <f>IFERROR(VLOOKUP(D3,DB!A:F,6,0),"")</f>
        <v>SCECO</v>
      </c>
      <c r="J3" s="37" t="str">
        <f>IFERROR(VLOOKUP(D3,DB!A:G,7,0),"")</f>
        <v>Good</v>
      </c>
      <c r="K3" s="37" t="s">
        <v>39073</v>
      </c>
      <c r="L3" s="37" t="str">
        <f>IFERROR(VLOOKUP(D3,DB!A:I,9,0),"")</f>
        <v>Latis</v>
      </c>
      <c r="M3" s="139"/>
    </row>
    <row r="4" spans="1:13" ht="15">
      <c r="A4" s="37" t="s">
        <v>39074</v>
      </c>
      <c r="B4" s="37" t="str">
        <f>IFERROR(VLOOKUP(D4,DB!A:K,11,0),"")</f>
        <v>R5</v>
      </c>
      <c r="C4" s="37">
        <v>1</v>
      </c>
      <c r="D4" s="37" t="s">
        <v>38472</v>
      </c>
      <c r="E4" s="37" t="s">
        <v>38967</v>
      </c>
      <c r="F4" s="38">
        <v>45931.935115740744</v>
      </c>
      <c r="G4" s="39">
        <f ca="1">IFERROR(NOW()-F4,"-")</f>
        <v>4.4597106476430781E-2</v>
      </c>
      <c r="H4" s="38">
        <v>45931.924722222226</v>
      </c>
      <c r="I4" s="37" t="str">
        <f>IFERROR(VLOOKUP(D4,DB!A:F,6,0),"")</f>
        <v>SCECO</v>
      </c>
      <c r="J4" s="37" t="str">
        <f>IFERROR(VLOOKUP(D4,DB!A:G,7,0),"")</f>
        <v>Haj Removal</v>
      </c>
      <c r="K4" s="37" t="s">
        <v>39075</v>
      </c>
      <c r="L4" s="37" t="str">
        <f>IFERROR(VLOOKUP(D4,DB!A:I,9,0),"")</f>
        <v>Latis</v>
      </c>
      <c r="M4" s="139"/>
    </row>
    <row r="5" spans="1:13" ht="15">
      <c r="A5" s="37"/>
      <c r="B5" s="37" t="str">
        <f>IFERROR(VLOOKUP(D5,DB!A:K,11,0),"")</f>
        <v/>
      </c>
      <c r="C5" s="37"/>
      <c r="D5" s="37"/>
      <c r="E5" s="37"/>
      <c r="F5" s="38"/>
      <c r="G5" s="39">
        <f ca="1">IFERROR(NOW()-F5,"-")</f>
        <v>45931.97971284722</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45931.97971284722</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45931.97971284722</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45931.97971284722</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45931.97971284722</v>
      </c>
      <c r="H9" s="38"/>
      <c r="I9" s="37" t="str">
        <f>IFERROR(VLOOKUP(D9,DB!A:F,6,0),"")</f>
        <v/>
      </c>
      <c r="J9" s="37" t="str">
        <f>IFERROR(VLOOKUP(D9,DB!A:G,7,0),"")</f>
        <v/>
      </c>
      <c r="K9" s="37"/>
      <c r="L9" s="37" t="str">
        <f>IFERROR(VLOOKUP(D9,DB!A:I,9,0),"")</f>
        <v/>
      </c>
      <c r="M9" s="139"/>
    </row>
    <row r="10" spans="1:13" ht="15.75">
      <c r="A10" s="37"/>
      <c r="B10" s="37" t="str">
        <f>IFERROR(VLOOKUP(D10,DB!A:K,11,0),"")</f>
        <v/>
      </c>
      <c r="C10" s="37"/>
      <c r="D10" s="144"/>
      <c r="E10" s="37"/>
      <c r="F10" s="38"/>
      <c r="G10" s="39">
        <f ca="1">IFERROR(NOW()-F10,"-")</f>
        <v>45931.97971284722</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45931.97971284722</v>
      </c>
      <c r="H11" s="38"/>
      <c r="I11" s="37" t="str">
        <f>IFERROR(VLOOKUP(D11,DB!A:F,6,0),"")</f>
        <v/>
      </c>
      <c r="J11" s="37" t="str">
        <f>IFERROR(VLOOKUP(D11,DB!A:G,7,0),"")</f>
        <v/>
      </c>
      <c r="K11" s="37"/>
      <c r="L11" s="37" t="str">
        <f>IFERROR(VLOOKUP(D11,DB!A:I,9,0),"")</f>
        <v/>
      </c>
      <c r="M11" s="139"/>
    </row>
    <row r="12" spans="1:13" ht="15">
      <c r="A12" s="92"/>
      <c r="B12" s="92" t="str">
        <f>IFERROR(VLOOKUP(D12,DB!A:K,11,0),"")</f>
        <v/>
      </c>
      <c r="C12" s="92"/>
      <c r="D12" s="92"/>
      <c r="E12" s="92"/>
      <c r="F12" s="134"/>
      <c r="G12" s="135">
        <f ca="1">IFERROR(NOW()-F12,"-")</f>
        <v>45931.97971284722</v>
      </c>
      <c r="H12" s="134"/>
      <c r="I12" s="92" t="str">
        <f>IFERROR(VLOOKUP(D12,DB!A:F,6,0),"")</f>
        <v/>
      </c>
      <c r="J12" s="92" t="str">
        <f>IFERROR(VLOOKUP(D12,DB!A:G,7,0),"")</f>
        <v/>
      </c>
      <c r="K12" s="92"/>
      <c r="L12" s="92" t="str">
        <f>IFERROR(VLOOKUP(D12,DB!A:I,9,0),"")</f>
        <v/>
      </c>
      <c r="M12" s="139"/>
    </row>
    <row r="13" spans="1:13" ht="15">
      <c r="A13" s="37"/>
      <c r="B13" s="37" t="str">
        <f>IFERROR(VLOOKUP(D13,DB!A:K,11,0),"")</f>
        <v/>
      </c>
      <c r="C13" s="37"/>
      <c r="D13" s="37"/>
      <c r="E13" s="37"/>
      <c r="F13" s="38"/>
      <c r="G13" s="39">
        <f ca="1">IFERROR(NOW()-F13,"-")</f>
        <v>45931.97971284722</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45931.97971284722</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45931.97971284722</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45931.97971284722</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45931.97971284722</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45931.97971284722</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45931.97971284722</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45931.97971284722</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45931.97971284722</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45931.97971284722</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45931.97971284722</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45931.97971284722</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45931.97971284722</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45931.97971284722</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45931.97971284722</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45931.97971284722</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45931.97971284722</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45931.97971284722</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45931.97971284722</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45931.97971284722</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45931.97971284722</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45931.97971284722</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45931.97971284722</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45931.97971284722</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45931.97971284722</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45931.97971284722</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45931.97971284722</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45931.97971284722</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45931.97971284722</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45931.97971284722</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45931.97971284722</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45931.97971284722</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45931.97971284722</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45931.97971284722</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45931.97971284722</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45931.97971284722</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45931.97971284722</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45931.97971284722</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45931.97971284722</v>
      </c>
      <c r="H51" s="38"/>
      <c r="I51" s="37" t="str">
        <f>IFERROR(VLOOKUP(D51,DB!A:F,6,0),"")</f>
        <v/>
      </c>
      <c r="J51" s="37" t="str">
        <f>IFERROR(VLOOKUP(D51,DB!A:G,7,0),"")</f>
        <v/>
      </c>
      <c r="K51" s="37"/>
      <c r="L51" s="37" t="str">
        <f>IFERROR(VLOOKUP(D51,DB!A:I,9,0),"")</f>
        <v/>
      </c>
      <c r="M51" s="139"/>
    </row>
    <row r="52" spans="1:13" ht="15">
      <c r="A52" s="92"/>
      <c r="B52" s="92" t="str">
        <f>IFERROR(VLOOKUP(D52,DB!A:K,11,0),"")</f>
        <v/>
      </c>
      <c r="C52" s="92"/>
      <c r="D52" s="92"/>
      <c r="E52" s="92"/>
      <c r="F52" s="134"/>
      <c r="G52" s="135">
        <f ca="1">IFERROR(NOW()-F52,"-")</f>
        <v>45931.97971284722</v>
      </c>
      <c r="H52" s="134"/>
      <c r="I52" s="92" t="str">
        <f>IFERROR(VLOOKUP(D52,DB!A:F,6,0),"")</f>
        <v/>
      </c>
      <c r="J52" s="92" t="str">
        <f>IFERROR(VLOOKUP(D52,DB!A:G,7,0),"")</f>
        <v/>
      </c>
      <c r="K52" s="92"/>
      <c r="L52" s="92" t="str">
        <f>IFERROR(VLOOKUP(D52,DB!A:I,9,0),"")</f>
        <v/>
      </c>
      <c r="M52" s="139"/>
    </row>
    <row r="53" spans="1:13" ht="15">
      <c r="A53" s="37"/>
      <c r="B53" s="37" t="str">
        <f>IFERROR(VLOOKUP(D53,DB!A:K,11,0),"")</f>
        <v/>
      </c>
      <c r="C53" s="37"/>
      <c r="D53" s="37"/>
      <c r="E53" s="37"/>
      <c r="F53" s="38"/>
      <c r="G53" s="39">
        <f ca="1">IFERROR(NOW()-F53,"-")</f>
        <v>45931.97971284722</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45931.97971284722</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45931.97971284722</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45931.97971284722</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45931.97971284722</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45931.97971284722</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45931.97971284722</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45931.97971284722</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45931.97971284722</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45931.97971284722</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45931.97971284722</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45931.97971284722</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45931.97971284722</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45931.97971284722</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45931.97971284722</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45931.97971284722</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45931.97971284722</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45931.97971284722</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45931.97971284722</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45931.97971284722</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45931.97971284722</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45931.97971284722</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45931.97971284722</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45931.97971284722</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45931.97971284722</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45931.97971284722</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45931.97971284722</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45931.97971284722</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45931.97971284722</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45931.97971284722</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45931.97971284722</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45931.97971284722</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45931.97971284722</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45931.97971284722</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45931.97971284722</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45931.97971284722</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45931.97971284722</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45931.97971284722</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45931.97971284722</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45931.97971284722</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45931.97971284722</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45931.97971284722</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45931.97971284722</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45931.97971284722</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45931.97971284722</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45931.97971284722</v>
      </c>
      <c r="H98" s="38"/>
      <c r="I98" s="37" t="str">
        <f>IFERROR(VLOOKUP(D98,DB!A:F,6,0),"")</f>
        <v/>
      </c>
      <c r="J98" s="37" t="str">
        <f>IFERROR(VLOOKUP(D98,DB!A:G,7,0),"")</f>
        <v/>
      </c>
      <c r="K98" s="37"/>
      <c r="L98" s="37" t="str">
        <f>IFERROR(VLOOKUP(D98,DB!A:I,9,0),"")</f>
        <v/>
      </c>
      <c r="M98" s="139"/>
    </row>
    <row r="99" spans="1:13" ht="15">
      <c r="A99" s="92"/>
      <c r="B99" s="92" t="str">
        <f>IFERROR(VLOOKUP(D99,DB!A:K,11,0),"")</f>
        <v/>
      </c>
      <c r="C99" s="92"/>
      <c r="D99" s="92"/>
      <c r="E99" s="92"/>
      <c r="F99" s="134"/>
      <c r="G99" s="135">
        <f ca="1">IFERROR(NOW()-F99,"-")</f>
        <v>45931.97971284722</v>
      </c>
      <c r="H99" s="134"/>
      <c r="I99" s="92" t="str">
        <f>IFERROR(VLOOKUP(D99,DB!A:F,6,0),"")</f>
        <v/>
      </c>
      <c r="J99" s="92" t="str">
        <f>IFERROR(VLOOKUP(D99,DB!A:G,7,0),"")</f>
        <v/>
      </c>
      <c r="K99" s="92"/>
      <c r="L99" s="92" t="str">
        <f>IFERROR(VLOOKUP(D99,DB!A:I,9,0),"")</f>
        <v/>
      </c>
      <c r="M99" s="139"/>
    </row>
    <row r="100" spans="1:13" ht="15">
      <c r="A100" s="92"/>
      <c r="B100" s="92" t="str">
        <f>IFERROR(VLOOKUP(D100,DB!A:K,11,0),"")</f>
        <v/>
      </c>
      <c r="C100" s="92"/>
      <c r="D100" s="92"/>
      <c r="E100" s="92"/>
      <c r="F100" s="134"/>
      <c r="G100" s="135">
        <f ca="1">IFERROR(NOW()-F100,"-")</f>
        <v>45931.97971284722</v>
      </c>
      <c r="H100" s="134"/>
      <c r="I100" s="92" t="str">
        <f>IFERROR(VLOOKUP(D100,DB!A:F,6,0),"")</f>
        <v/>
      </c>
      <c r="J100" s="92" t="str">
        <f>IFERROR(VLOOKUP(D100,DB!A:G,7,0),"")</f>
        <v/>
      </c>
      <c r="K100" s="92"/>
      <c r="L100" s="92" t="str">
        <f>IFERROR(VLOOKUP(D100,DB!A:I,9,0),"")</f>
        <v/>
      </c>
    </row>
    <row r="101" spans="1:13" ht="15">
      <c r="A101" s="37"/>
      <c r="B101" s="37" t="str">
        <f>IFERROR(VLOOKUP(D101,DB!A:K,11,0),"")</f>
        <v/>
      </c>
      <c r="C101" s="37"/>
      <c r="D101" s="37"/>
      <c r="E101" s="37"/>
      <c r="F101" s="38"/>
      <c r="G101" s="39">
        <f ca="1">IFERROR(NOW()-F101,"-")</f>
        <v>45931.97971284722</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45931.97971284722</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45931.97971284722</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45931.97971284722</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45931.97971284722</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45931.97971284722</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45931.97971284722</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45931.97971284722</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45931.97971284722</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45931.97971284722</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45931.97971284722</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45931.97971284722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45931.97971284722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45931.97971284722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45931.97971284722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45931.97971284722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45931.97971284722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45931.97971284722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45931.97971284722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45931.97971284722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45931.97971284722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45931.97971284722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45931.97971284722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45931.97971284722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45931.97971284722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45931.97971284722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45931.97971284722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45931.97971284722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45931.97971284722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45931.97971284722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45931.97971284722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45931.97971284722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45931.97971284722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45931.97971284722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45931.97971284722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45931.97971284722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45931.97971284722</v>
      </c>
      <c r="H137" s="38"/>
      <c r="I137" s="37" t="str">
        <f>IFERROR(VLOOKUP(D137,DB!A:F,6,0),"")</f>
        <v/>
      </c>
      <c r="J137" s="37" t="str">
        <f>IFERROR(VLOOKUP(D137,DB!A:G,7,0),"")</f>
        <v/>
      </c>
      <c r="K137" s="37"/>
      <c r="L137" s="37" t="str">
        <f>IFERROR(VLOOKUP(D137,DB!A:I,9,0),"")</f>
        <v/>
      </c>
    </row>
    <row r="138" spans="1:12" ht="15">
      <c r="A138" s="92"/>
      <c r="B138" s="92" t="str">
        <f>IFERROR(VLOOKUP(D138,DB!A:K,11,0),"")</f>
        <v/>
      </c>
      <c r="C138" s="92"/>
      <c r="D138" s="92"/>
      <c r="E138" s="92"/>
      <c r="F138" s="134"/>
      <c r="G138" s="135">
        <f ca="1">IFERROR(NOW()-F138,"-")</f>
        <v>45931.97971284722</v>
      </c>
      <c r="H138" s="134"/>
      <c r="I138" s="92" t="str">
        <f>IFERROR(VLOOKUP(D138,DB!A:F,6,0),"")</f>
        <v/>
      </c>
      <c r="J138" s="92" t="str">
        <f>IFERROR(VLOOKUP(D138,DB!A:G,7,0),"")</f>
        <v/>
      </c>
      <c r="K138" s="92"/>
      <c r="L138" s="92" t="str">
        <f>IFERROR(VLOOKUP(D138,DB!A:I,9,0),"")</f>
        <v/>
      </c>
    </row>
    <row r="139" spans="1:12" ht="15">
      <c r="A139" s="37"/>
      <c r="B139" s="37" t="str">
        <f>IFERROR(VLOOKUP(D139,DB!A:K,11,0),"")</f>
        <v/>
      </c>
      <c r="C139" s="37"/>
      <c r="D139" s="37"/>
      <c r="E139" s="37"/>
      <c r="F139" s="38"/>
      <c r="G139" s="39">
        <f ca="1">IFERROR(NOW()-F139,"-")</f>
        <v>45931.97971284722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45931.97971284722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45931.97971284722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45931.97971284722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45931.97971284722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45931.97971284722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45931.97971284722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45931.97971284722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45931.97971284722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45931.97971284722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45931.97971284722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45931.97971284722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45931.97971284722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45931.97971284722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45931.97971284722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45931.97971284722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45931.97971284722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45931.97971284722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45931.97971284722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45931.97971284722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45931.97971284722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45931.97971284722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45931.97971284722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45931.97971284722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45931.97971284722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45931.97971284722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45931.97971284722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45931.97971284722</v>
      </c>
      <c r="H166" s="38"/>
      <c r="I166" s="37" t="str">
        <f>IFERROR(VLOOKUP(D166,DB!A:F,6,0),"")</f>
        <v/>
      </c>
      <c r="J166" s="37" t="str">
        <f>IFERROR(VLOOKUP(D166,DB!A:G,7,0),"")</f>
        <v/>
      </c>
      <c r="K166" s="37"/>
      <c r="L166" s="37" t="str">
        <f>IFERROR(VLOOKUP(D166,DB!A:I,9,0),"")</f>
        <v/>
      </c>
    </row>
    <row r="167" spans="1:12" ht="15">
      <c r="A167" s="92"/>
      <c r="B167" s="92" t="str">
        <f>IFERROR(VLOOKUP(D167,DB!A:K,11,0),"")</f>
        <v/>
      </c>
      <c r="C167" s="92"/>
      <c r="D167" s="92"/>
      <c r="E167" s="92"/>
      <c r="F167" s="134"/>
      <c r="G167" s="135">
        <f ca="1">IFERROR(NOW()-F167,"-")</f>
        <v>45931.97971284722</v>
      </c>
      <c r="H167" s="134"/>
      <c r="I167" s="92" t="str">
        <f>IFERROR(VLOOKUP(D167,DB!A:F,6,0),"")</f>
        <v/>
      </c>
      <c r="J167" s="92" t="str">
        <f>IFERROR(VLOOKUP(D167,DB!A:G,7,0),"")</f>
        <v/>
      </c>
      <c r="K167" s="92"/>
      <c r="L167" s="92" t="str">
        <f>IFERROR(VLOOKUP(D167,DB!A:I,9,0),"")</f>
        <v/>
      </c>
    </row>
    <row r="168" spans="1:12" ht="15">
      <c r="A168" s="37"/>
      <c r="B168" s="37" t="str">
        <f>IFERROR(VLOOKUP(D168,DB!A:K,11,0),"")</f>
        <v/>
      </c>
      <c r="C168" s="37"/>
      <c r="D168" s="37"/>
      <c r="E168" s="37"/>
      <c r="F168" s="38"/>
      <c r="G168" s="39">
        <f ca="1">IFERROR(NOW()-F168,"-")</f>
        <v>45931.97971284722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45931.97971284722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45931.97971284722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45931.97971284722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45931.97971284722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45931.97971284722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45931.97971284722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45931.97971284722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45931.97971284722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45931.97971284722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45931.97971284722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45931.97971284722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45931.97971284722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45931.97971284722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45931.97971284722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45931.97971284722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45931.97971284722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45931.97971284722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45931.97971284722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45931.97971284722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45931.97971284722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45931.97971284722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45931.97971284722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45931.97971284722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45931.97971284722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45931.97971284722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45931.97971284722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45931.97971284722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45931.97971284722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45931.97971284722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45931.97971284722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45931.97971284722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45931.97971284722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45931.97971284722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45931.97971284722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45931.97971284722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45931.97971284722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45931.97971284722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45931.97971284722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45931.97971284722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45931.97971284722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45931.97971284722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45931.97971284722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45931.97971284722</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45931.97971284722</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45931.97971284722</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45931.97971284722</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45931.97971284722</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45931.97971284722</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45931.97971284722</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45931.97971284722</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45931.97971284722</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45931.97971284722</v>
      </c>
      <c r="H220" s="38"/>
      <c r="I220" s="37" t="str">
        <f>IFERROR(VLOOKUP(D220,DB!A:F,6,0),"")</f>
        <v/>
      </c>
      <c r="J220" s="37" t="str">
        <f>IFERROR(VLOOKUP(D220,DB!A:G,7,0),"")</f>
        <v/>
      </c>
      <c r="K220" s="37"/>
      <c r="L220" s="37" t="str">
        <f>IFERROR(VLOOKUP(D220,DB!A:I,9,0),"")</f>
        <v/>
      </c>
    </row>
    <row r="221" spans="1:12" ht="15">
      <c r="A221" s="92"/>
      <c r="B221" s="92" t="str">
        <f>IFERROR(VLOOKUP(D221,DB!A:K,11,0),"")</f>
        <v/>
      </c>
      <c r="C221" s="92"/>
      <c r="D221" s="92"/>
      <c r="E221" s="92"/>
      <c r="F221" s="134"/>
      <c r="G221" s="135">
        <f ca="1">IFERROR(NOW()-F221,"-")</f>
        <v>45931.97971284722</v>
      </c>
      <c r="H221" s="134"/>
      <c r="I221" s="92" t="str">
        <f>IFERROR(VLOOKUP(D221,DB!A:F,6,0),"")</f>
        <v/>
      </c>
      <c r="J221" s="92" t="str">
        <f>IFERROR(VLOOKUP(D221,DB!A:G,7,0),"")</f>
        <v/>
      </c>
      <c r="K221" s="92"/>
      <c r="L221" s="92" t="str">
        <f>IFERROR(VLOOKUP(D221,DB!A:I,9,0),"")</f>
        <v/>
      </c>
    </row>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8" ht="15"/>
    <row r="499" ht="15"/>
    <row r="500" ht="15"/>
    <row r="501" ht="15"/>
    <row r="502" ht="15"/>
    <row r="503" ht="15"/>
    <row r="504" ht="15"/>
    <row r="505"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40" ht="15"/>
    <row r="541" ht="15"/>
    <row r="542" ht="15"/>
    <row r="543" ht="15"/>
    <row r="544" ht="15"/>
    <row r="545" ht="15"/>
    <row r="546" ht="15"/>
    <row r="547" ht="15"/>
    <row r="548" ht="15"/>
    <row r="549" ht="15"/>
    <row r="551" ht="15"/>
    <row r="552" ht="15"/>
    <row r="553" ht="15"/>
    <row r="556" ht="15"/>
    <row r="557" ht="15"/>
    <row r="558" ht="15"/>
    <row r="559"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3" ht="15"/>
    <row r="874" ht="15"/>
    <row r="875" ht="15"/>
    <row r="876" ht="15"/>
    <row r="880" ht="15"/>
    <row r="881" ht="15"/>
    <row r="891" ht="15"/>
    <row r="896" ht="15"/>
    <row r="907" ht="15"/>
    <row r="908" ht="15"/>
    <row r="915" ht="15"/>
    <row r="916" ht="15"/>
    <row r="920" ht="15"/>
    <row r="921" ht="15"/>
    <row r="922" ht="15"/>
    <row r="929" ht="15"/>
    <row r="930" ht="15"/>
    <row r="931" ht="15"/>
    <row r="932" ht="15"/>
    <row r="934" ht="15"/>
    <row r="935" ht="15"/>
    <row r="936" ht="15"/>
    <row r="939" ht="15"/>
    <row r="940" ht="15"/>
    <row r="941" ht="15"/>
    <row r="942" ht="15"/>
    <row r="944" ht="15"/>
    <row r="945" ht="15"/>
    <row r="946" ht="15"/>
    <row r="947" ht="15"/>
    <row r="948" ht="15"/>
    <row r="949" ht="15"/>
    <row r="951" ht="15"/>
    <row r="952" ht="15"/>
    <row r="954" ht="15"/>
    <row r="955" ht="15"/>
    <row r="957" ht="15"/>
    <row r="958" ht="15"/>
    <row r="959" ht="15"/>
    <row r="961" ht="15"/>
    <row r="962" ht="15"/>
    <row r="963" ht="15"/>
    <row r="964" ht="15"/>
    <row r="965" ht="15"/>
    <row r="969" ht="15"/>
    <row r="970" ht="15"/>
    <row r="971" ht="15"/>
    <row r="972" ht="15"/>
    <row r="975" ht="15"/>
    <row r="976" ht="15"/>
    <row r="979" ht="15"/>
    <row r="1020" ht="15"/>
    <row r="1021" ht="15"/>
    <row r="1024" ht="15"/>
    <row r="1025" ht="15"/>
    <row r="1032" ht="15"/>
    <row r="1033" ht="15"/>
    <row r="1036" ht="15"/>
    <row r="1038" ht="15"/>
    <row r="1040" ht="15"/>
    <row r="1041" ht="15"/>
    <row r="1042" ht="15"/>
    <row r="1045" ht="15"/>
    <row r="1046" ht="15"/>
    <row r="1048" ht="15"/>
    <row r="1051" ht="15"/>
    <row r="1052" ht="15"/>
    <row r="1054" ht="15"/>
    <row r="1055" ht="15"/>
    <row r="1056" ht="15"/>
    <row r="1057" ht="15"/>
    <row r="1058" ht="15"/>
    <row r="1061" ht="15"/>
    <row r="1062" ht="15"/>
    <row r="1063" ht="15"/>
    <row r="1064" ht="15"/>
    <row r="1065" ht="15"/>
    <row r="1066" ht="15"/>
    <row r="1068" ht="15"/>
    <row r="1070" ht="15"/>
    <row r="1072" ht="15"/>
    <row r="1073" ht="15"/>
    <row r="1074" ht="15"/>
    <row r="1076" ht="15"/>
    <row r="1077" ht="15"/>
    <row r="1078" ht="15"/>
    <row r="1079" ht="15"/>
    <row r="1080" ht="15"/>
    <row r="1081" ht="15"/>
    <row r="1082" ht="15"/>
    <row r="1084" ht="15"/>
    <row r="1085" ht="15"/>
    <row r="1086" ht="15"/>
    <row r="1091" ht="15"/>
    <row r="1092" ht="15"/>
    <row r="1096" ht="15"/>
    <row r="1097" ht="15"/>
    <row r="1098" ht="15"/>
    <row r="1101" ht="15"/>
    <row r="1103" ht="15"/>
    <row r="1107" ht="15"/>
    <row r="1111" ht="15"/>
    <row r="1117" ht="15"/>
    <row r="1118" ht="15"/>
    <row r="1120" ht="15"/>
    <row r="1121" ht="15"/>
    <row r="1123" ht="15"/>
    <row r="1126" ht="15"/>
    <row r="1127" ht="15"/>
    <row r="1129" ht="15"/>
    <row r="1131" ht="15"/>
    <row r="1133" ht="15"/>
    <row r="1135" ht="15"/>
    <row r="1136" ht="15"/>
    <row r="1137" ht="15"/>
    <row r="1139" ht="15"/>
    <row r="1140" ht="15"/>
    <row r="1141" ht="15"/>
    <row r="1142" ht="15"/>
    <row r="1145" ht="15"/>
    <row r="1319" ht="15"/>
    <row r="1320" ht="15"/>
    <row r="1330" ht="15"/>
    <row r="1331" ht="15"/>
    <row r="1332" ht="15"/>
    <row r="1338" ht="15"/>
    <row r="1339" ht="15"/>
    <row r="1340" ht="15"/>
    <row r="1341" ht="15"/>
    <row r="1343" ht="15"/>
    <row r="1346" ht="15"/>
    <row r="1347" ht="15"/>
    <row r="1348" ht="15"/>
    <row r="1349" ht="15"/>
    <row r="1351" ht="15"/>
    <row r="1352" ht="15"/>
    <row r="1354" ht="15"/>
    <row r="1355" ht="15"/>
    <row r="1356" ht="15"/>
    <row r="1357" ht="15"/>
    <row r="1359" ht="15"/>
    <row r="1360" ht="15"/>
    <row r="1361" ht="15"/>
    <row r="1364" ht="15"/>
    <row r="1365" ht="15"/>
    <row r="1368" ht="15"/>
    <row r="1369" ht="15"/>
    <row r="1370" ht="15"/>
    <row r="1371" ht="15"/>
    <row r="1372" ht="15"/>
    <row r="1373" ht="15"/>
    <row r="1374" ht="15"/>
    <row r="1375" ht="15"/>
    <row r="1377" ht="15"/>
    <row r="1379" ht="15"/>
    <row r="1380" ht="15"/>
    <row r="1381" ht="15"/>
    <row r="1384" ht="15"/>
    <row r="1394" ht="15"/>
  </sheetData>
  <dataValidations count="2">
    <dataValidation allowBlank="1" showInputMessage="1" showErrorMessage="1" sqref="E1" xr:uid="{920C6338-E771-4DAE-8C89-92A9093EA4DE}"/>
    <dataValidation type="list" allowBlank="1" showInputMessage="1" showErrorMessage="1" sqref="E2:E2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6"/>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39076</v>
      </c>
      <c r="B2" s="140" t="s">
        <v>5398</v>
      </c>
      <c r="C2" s="140">
        <v>1</v>
      </c>
      <c r="D2" s="140" t="s">
        <v>32861</v>
      </c>
      <c r="E2" s="140" t="s">
        <v>39077</v>
      </c>
      <c r="F2" s="141">
        <v>45929.14371527778</v>
      </c>
      <c r="G2" s="142">
        <f ca="1">IFERROR(NOW()-F2,"-")</f>
        <v>2.8359975694402237</v>
      </c>
      <c r="H2" s="140">
        <v>45929.455266203702</v>
      </c>
      <c r="I2" s="140" t="str">
        <f>IFERROR(VLOOKUP(D2,DB!A:F,6,0),"")</f>
        <v>SCECO</v>
      </c>
      <c r="J2" s="140" t="str">
        <f>IFERROR(VLOOKUP(D2,DB!A:G,7,0),"")</f>
        <v>In progress</v>
      </c>
      <c r="K2" s="140" t="s">
        <v>39078</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39079</v>
      </c>
      <c r="B3" s="140" t="s">
        <v>5398</v>
      </c>
      <c r="C3" s="140">
        <v>1</v>
      </c>
      <c r="D3" s="140" t="s">
        <v>34463</v>
      </c>
      <c r="E3" s="140" t="s">
        <v>39077</v>
      </c>
      <c r="F3" s="141">
        <v>45926.772847222222</v>
      </c>
      <c r="G3" s="142">
        <f ca="1">IFERROR(NOW()-F3,"-")</f>
        <v>5.2068656249975902</v>
      </c>
      <c r="H3" s="140">
        <v>45927.449074074102</v>
      </c>
      <c r="I3" s="140" t="str">
        <f>IFERROR(VLOOKUP(D3,DB!A:F,6,0),"")</f>
        <v>SCECO</v>
      </c>
      <c r="J3" s="140" t="str">
        <f>IFERROR(VLOOKUP(D3,DB!A:G,7,0),"")</f>
        <v>Weak</v>
      </c>
      <c r="K3" s="140" t="s">
        <v>39078</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39080</v>
      </c>
      <c r="B4" s="140" t="s">
        <v>5398</v>
      </c>
      <c r="C4" s="140">
        <v>1</v>
      </c>
      <c r="D4" s="140" t="s">
        <v>33408</v>
      </c>
      <c r="E4" s="140" t="s">
        <v>39077</v>
      </c>
      <c r="F4" s="141">
        <v>45931.800995370373</v>
      </c>
      <c r="G4" s="142">
        <f ca="1">IFERROR(NOW()-F4,"-")</f>
        <v>0.17871747684694128</v>
      </c>
      <c r="H4" s="141">
        <v>45931.881805555553</v>
      </c>
      <c r="I4" s="140" t="str">
        <f>IFERROR(VLOOKUP(D4,DB!A:F,6,0),"")</f>
        <v>SCECO</v>
      </c>
      <c r="J4" s="140" t="str">
        <f>IFERROR(VLOOKUP(D4,DB!A:G,7,0),"")</f>
        <v>Dead</v>
      </c>
      <c r="K4" s="140" t="s">
        <v>39078</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39081</v>
      </c>
      <c r="B5" s="140" t="str">
        <f>IFERROR(VLOOKUP(D5,DB!A:K,11,0),"")</f>
        <v>R6</v>
      </c>
      <c r="C5" s="140">
        <v>2</v>
      </c>
      <c r="D5" s="140" t="s">
        <v>38941</v>
      </c>
      <c r="E5" s="140" t="s">
        <v>39077</v>
      </c>
      <c r="F5" s="141">
        <v>45931.827256944445</v>
      </c>
      <c r="G5" s="142">
        <f ca="1">IFERROR(NOW()-F5,"-")</f>
        <v>0.15245590277481824</v>
      </c>
      <c r="H5" s="141">
        <v>45931.799745370372</v>
      </c>
      <c r="I5" s="140" t="str">
        <f>IFERROR(VLOOKUP(D5,DB!A:F,6,0),"")</f>
        <v>Generator-SG</v>
      </c>
      <c r="J5" s="140" t="str">
        <f>IFERROR(VLOOKUP(D5,DB!A:G,7,0),"")</f>
        <v>Vandalized</v>
      </c>
      <c r="K5" s="140" t="s">
        <v>39082</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0"/>
      <c r="G6" s="140">
        <f ca="1">IFERROR(NOW()-F6,"-")</f>
        <v>45931.97971284722</v>
      </c>
      <c r="H6" s="140"/>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21"/>
      <c r="B7" s="140" t="str">
        <f>IFERROR(VLOOKUP(D7,DB!A:K,11,0),"")</f>
        <v/>
      </c>
      <c r="C7" s="140"/>
      <c r="D7" s="140"/>
      <c r="E7" s="140"/>
      <c r="F7" s="140"/>
      <c r="G7" s="140">
        <f ca="1">IFERROR(NOW()-F7,"-")</f>
        <v>45931.97971284722</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45931.97971284722</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45931.97971284722</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45931.97971284722</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45931.97971284722</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45931.97971284722</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45931.97971284722</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45931.97971284722</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45931.97971284722</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45931.97971284722</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45931.97971284722</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45931.97971284722</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45931.97971284722</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45931.97971284722</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45931.97971284722</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45931.97971284722</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45931.97971284722</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45931.97971284722</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45931.97971284722</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45931.97971284722</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45931.97971284722</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45931.97971284722</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45931.97971284722</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45931.97971284722</v>
      </c>
      <c r="H30" s="140"/>
      <c r="I30" s="140" t="str">
        <f>IFERROR(VLOOKUP(D30,DB!A:F,6,0),"")</f>
        <v/>
      </c>
      <c r="J30" s="140" t="str">
        <f>IFERROR(VLOOKUP(D30,DB!A:G,7,0),"")</f>
        <v/>
      </c>
      <c r="K30" s="140"/>
      <c r="L30" s="140" t="str">
        <f>IFERROR(VLOOKUP(D30,DB!A:I,9,0),"")</f>
        <v/>
      </c>
    </row>
    <row r="31" spans="1:12" ht="31.5" customHeight="1">
      <c r="A31" s="121"/>
      <c r="B31" s="120" t="str">
        <f>IFERROR(VLOOKUP(D31,DB!A:K,11,0),"")</f>
        <v/>
      </c>
      <c r="C31" s="122"/>
      <c r="D31" s="120"/>
      <c r="E31" s="123"/>
      <c r="F31" s="124"/>
      <c r="G31" s="89">
        <f ca="1">IFERROR(NOW()-F31,"-")</f>
        <v>45931.97971284722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45931.97971284722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45931.97971284722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45931.97971284722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45931.97971284722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45931.97971284722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45931.97971284722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45931.97971284722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45931.97971284722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45931.97971284722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45931.97971284722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45931.97971284722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45931.97971284722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45931.97971284722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45931.97971284722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45931.97971284722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45931.97971284722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45931.97971284722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45931.97971284722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45931.97971284722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45931.97971284722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45931.97971284722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45931.97971284722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45931.97971284722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45931.97971284722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45931.97971284722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45931.97971284722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45931.97971284722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45931.97971284722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45931.97971284722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45931.97971284722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45931.97971284722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45931.97971284722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45931.97971284722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45931.97971284722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45931.97971284722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45931.97971284722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45931.97971284722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45931.97971284722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45931.97971284722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45931.97971284722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45931.97971284722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45931.97971284722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45931.97971284722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45931.97971284722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45931.97971284722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45931.97971284722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45931.97971284722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45931.97971284722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45931.97971284722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45931.97971284722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45931.97971284722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45931.97971284722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45931.97971284722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45931.97971284722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45931.97971284722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45931.97971284722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45931.97971284722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45931.97971284722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45931.97971284722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45931.97971284722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45931.97971284722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45931.97971284722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45931.97971284722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45931.97971284722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45931.97971284722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45931.97971284722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45931.97971284722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45931.97971284722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45931.97971284722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45931.97971284722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45931.97971284722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45931.97971284722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45931.97971284722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45931.97971284722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45931.97971284722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45931.97971284722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45931.97971284722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45931.97971284722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45931.97971284722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45931.97971284722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45931.97971284722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45931.97971284722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45931.97971284722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45931.97971284722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45931.97971284722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45931.97971284722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45931.97971284722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45931.97971284722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45931.97971284722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45931.97971284722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45931.97971284722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45931.97971284722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45931.97971284722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45931.97971284722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45931.97971284722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45931.97971284722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45931.97971284722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45931.97971284722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45931.97971284722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45931.97971284722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45931.97971284722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45931.97971284722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45931.97971284722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45931.97971284722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45931.97971284722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45931.97971284722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45931.97971284722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45931.97971284722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45931.97971284722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45931.97971284722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45931.97971284722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45931.97971284722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45931.97971284722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45931.97971284722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45931.97971284722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45931.97971284722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45931.97971284722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45931.97971284722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45931.97971284722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45931.97971284722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45931.97971284722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45931.97971284722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45931.97971284722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45931.97971284722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45931.97971284722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45931.97971284722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45931.97971284722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45931.97971284722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45931.97971284722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45931.97971284722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45931.97971284722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45931.97971284722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45931.97971284722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45931.97971284722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45931.97971284722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45931.97971284722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45931.97971284722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45931.97971284722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45931.97971284722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45931.97971284722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45931.97971284722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45931.97971284722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45931.97971284722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45931.97971284722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45931.97971284722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45931.97971284722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45931.97971284722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45931.97971284722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45931.97971284722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45931.97971284722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45931.97971284722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45931.97971284722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45931.97971284722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45931.97971284722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45931.97971284722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45931.97971284722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45931.97971284722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45931.97971284722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45931.97971284722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45931.97971284722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45931.97971284722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45931.97971284722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45931.97971284722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45931.97971284722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45931.97971284722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45931.97971284722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45931.97971284722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45931.97971284722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45931.97971284722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45931.97971284722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45931.97971284722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45931.97971284722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45931.97971284722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45931.97971284722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45931.97971284722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45931.97971284722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45931.97971284722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45931.97971284722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45931.97971284722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45931.97971284722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45931.97971284722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45931.97971284722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45931.97971284722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45931.97971284722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45931.97971284722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45931.97971284722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45931.97971284722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45931.97971284722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45931.97971284722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45931.97971284722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45931.97971284722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45931.97971284722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45931.97971284722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45931.97971284722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45931.97971284722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45931.97971284722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45931.97971284722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45931.97971284722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45931.97971284722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45931.97971284722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45931.97971284722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45931.97971284722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45931.97971284722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45931.97971284722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45931.97971284722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45931.97971284722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45931.97971284722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45931.97971284722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45931.97971284722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45931.97971284722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45931.97971284722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45931.97971284722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45931.97971284722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45931.97971284722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45931.97971284722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45931.97971284722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45931.97971284722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45931.97971284722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45931.97971284722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45931.97971284722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45931.97971284722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45931.97971284722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45931.97971284722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45931.97971284722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45931.97971284722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45931.97971284722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45931.97971284722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45931.97971284722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45931.97971284722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45931.97971284722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45931.97971284722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45931.97971284722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45931.97971284722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45931.97971284722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45931.97971284722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45931.97971284722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45931.97971284722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45931.97971284722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45931.97971284722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45931.97971284722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45931.97971284722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45931.97971284722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45931.97971284722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45931.97971284722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45931.97971284722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45931.97971284722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45931.97971284722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45931.97971284722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45931.97971284722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45931.97971284722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45931.97971284722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45931.97971284722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45931.97971284722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45931.97971284722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45931.97971284722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45931.97971284722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45931.97971284722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45931.97971284722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45931.97971284722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45931.97971284722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45931.97971284722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45931.97971284722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45931.97971284722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45931.97971284722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45931.97971284722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45931.97971284722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45931.97971284722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45931.97971284722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45931.97971284722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45931.97971284722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45931.97971284722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45931.97971284722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45931.97971284722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45931.97971284722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45931.97971284722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45931.97971284722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45931.97971284722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45931.97971284722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45931.97971284722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45931.97971284722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45931.97971284722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45931.97971284722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45931.97971284722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45931.97971284722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45931.97971284722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45931.97971284722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45931.97971284722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45931.97971284722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45931.97971284722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45931.97971284722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45931.97971284722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45931.97971284722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45931.97971284722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45931.97971284722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45931.97971284722</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45931.97971284722</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45931.97971284722</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45931.97971284722</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45931.97971284722</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45931.97971284722</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45931.97971284722</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45931.97971284722</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45931.97971284722</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45931.97971284722</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45931.97971284722</v>
      </c>
      <c r="H336" s="124"/>
      <c r="I336" s="120" t="str">
        <f>IFERROR(VLOOKUP(D336,DB!A:F,6,0),"")</f>
        <v/>
      </c>
      <c r="J336" s="119" t="str">
        <f>IFERROR(VLOOKUP(D336,DB!A:G,7,0),"")</f>
        <v/>
      </c>
      <c r="K336" s="125"/>
      <c r="L336" s="126" t="str">
        <f>IFERROR(VLOOKUP(D336,DB!A:I,9,0),"")</f>
        <v/>
      </c>
    </row>
  </sheetData>
  <dataValidations count="2">
    <dataValidation allowBlank="1" showInputMessage="1" showErrorMessage="1" sqref="E1" xr:uid="{380493DB-286A-4683-AF55-C78F04945A49}"/>
    <dataValidation type="list" allowBlank="1" showInputMessage="1" showErrorMessage="1" sqref="D7:D15 E6:E3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2025-10-01T20:32:50Z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